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-105" yWindow="-105" windowWidth="23250" windowHeight="12450"/>
  </bookViews>
  <sheets>
    <sheet name="ORÇAMENTO SINTÉTICO" sheetId="3" r:id="rId1"/>
    <sheet name="ORÇAMENTO ANALÍTICO " sheetId="1" r:id="rId2"/>
    <sheet name="COMPOSIÇÃO MOB E DESMOB." sheetId="7" r:id="rId3"/>
    <sheet name="CRONOGRAMA FÍSICO FINANCEIRO" sheetId="5" r:id="rId4"/>
    <sheet name="COMPOSIÇÃO DO BDI" sheetId="6" r:id="rId5"/>
  </sheets>
  <externalReferences>
    <externalReference r:id="rId6"/>
  </externalReferences>
  <definedNames>
    <definedName name="_xlnm.Print_Area" localSheetId="4">'COMPOSIÇÃO DO BDI'!$A$1:$G$45</definedName>
    <definedName name="_xlnm.Print_Area" localSheetId="2">'COMPOSIÇÃO MOB E DESMOB.'!$A$1:$G$28</definedName>
    <definedName name="_xlnm.Print_Area" localSheetId="3">'CRONOGRAMA FÍSICO FINANCEIRO'!$A$1:$I$59</definedName>
    <definedName name="_xlnm.Print_Area" localSheetId="1">'ORÇAMENTO ANALÍTICO '!$A$1:$G$1160</definedName>
    <definedName name="_xlnm.Print_Area" localSheetId="0">'ORÇAMENTO SINTÉTICO'!$A$1:$J$131</definedName>
    <definedName name="JR_PAGE_ANCHOR_0_1" localSheetId="4">'[1]ORÇAMENTO SINTETÍCO'!#REF!</definedName>
    <definedName name="JR_PAGE_ANCHOR_0_1" localSheetId="2">'COMPOSIÇÃO MOB E DESMOB.'!#REF!</definedName>
    <definedName name="JR_PAGE_ANCHOR_0_1" localSheetId="3">'CRONOGRAMA FÍSICO FINANCEIRO'!#REF!</definedName>
    <definedName name="JR_PAGE_ANCHOR_0_1" localSheetId="0">'ORÇAMENTO SINTÉTICO'!#REF!</definedName>
    <definedName name="JR_PAGE_ANCHOR_0_1">'ORÇAMENTO ANALÍTICO '!#REF!</definedName>
    <definedName name="_xlnm.Print_Titles" localSheetId="2">'COMPOSIÇÃO MOB E DESMOB.'!$1:$10</definedName>
    <definedName name="_xlnm.Print_Titles" localSheetId="1">'ORÇAMENTO ANALÍTICO '!$1:$10</definedName>
    <definedName name="_xlnm.Print_Titles" localSheetId="0">'ORÇAMENTO SINTÉTICO'!$1:$12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5" l="1"/>
  <c r="D50" i="5" s="1"/>
  <c r="G51" i="5" s="1"/>
  <c r="H50" i="5" s="1"/>
  <c r="C12" i="5"/>
  <c r="G16" i="7"/>
  <c r="G15" i="7"/>
  <c r="G14" i="7"/>
  <c r="G17" i="7" s="1"/>
  <c r="G18" i="7" s="1"/>
  <c r="G19" i="7" s="1"/>
  <c r="G20" i="7" s="1"/>
  <c r="G16" i="1"/>
  <c r="G15" i="1"/>
  <c r="G14" i="1"/>
  <c r="G17" i="1" l="1"/>
  <c r="G18" i="1" s="1"/>
  <c r="G19" i="1" s="1"/>
  <c r="G20" i="1" s="1"/>
  <c r="G14" i="3" s="1"/>
  <c r="F51" i="5"/>
  <c r="E51" i="5"/>
  <c r="D51" i="5"/>
  <c r="D27" i="6"/>
  <c r="D29" i="6" s="1"/>
  <c r="D20" i="6"/>
  <c r="H14" i="3" l="1"/>
  <c r="J14" i="3" s="1"/>
  <c r="J13" i="3" s="1"/>
  <c r="I14" i="3"/>
  <c r="I13" i="3" s="1"/>
  <c r="J123" i="3" s="1"/>
  <c r="J124" i="3" l="1"/>
  <c r="J122" i="3" l="1"/>
  <c r="H8" i="5"/>
  <c r="I8" i="3"/>
  <c r="G8" i="1"/>
</calcChain>
</file>

<file path=xl/sharedStrings.xml><?xml version="1.0" encoding="utf-8"?>
<sst xmlns="http://schemas.openxmlformats.org/spreadsheetml/2006/main" count="3669" uniqueCount="900">
  <si>
    <t>Serviço</t>
  </si>
  <si>
    <t>FONTE</t>
  </si>
  <si>
    <t>UNID</t>
  </si>
  <si>
    <t>COEFICIENTE</t>
  </si>
  <si>
    <t>PREÇO UNITÁRIO</t>
  </si>
  <si>
    <t>TOTAL</t>
  </si>
  <si>
    <t>93572</t>
  </si>
  <si>
    <t>ENCARREGADO GERAL DE OBRAS COM ENCARGOS COMPLEMENTARES</t>
  </si>
  <si>
    <t>SINAPI</t>
  </si>
  <si>
    <t>MES</t>
  </si>
  <si>
    <t>90777</t>
  </si>
  <si>
    <t>ENGENHEIRO CIVIL DE OBRA JUNIOR COM ENCARGOS COMPLEMENTARES</t>
  </si>
  <si>
    <t>H</t>
  </si>
  <si>
    <t>TOTAL Serviço:</t>
  </si>
  <si>
    <t>VALOR:</t>
  </si>
  <si>
    <t>VALOR UNITÁRIO:</t>
  </si>
  <si>
    <t>VALOR COM BDI:</t>
  </si>
  <si>
    <t>Material</t>
  </si>
  <si>
    <t>D00475</t>
  </si>
  <si>
    <t>Lona com plotagem de gráfica</t>
  </si>
  <si>
    <t>SEDOP</t>
  </si>
  <si>
    <t>M2</t>
  </si>
  <si>
    <t>D00281</t>
  </si>
  <si>
    <t>Pernamanca 3" x 2" 4 m - madeira branca</t>
  </si>
  <si>
    <t>Dz</t>
  </si>
  <si>
    <t>D00084</t>
  </si>
  <si>
    <t>Prego 1 1/2"x13</t>
  </si>
  <si>
    <t>KG</t>
  </si>
  <si>
    <t>TOTAL Material:</t>
  </si>
  <si>
    <t>280013</t>
  </si>
  <si>
    <t>CARPINTEIRO COM ENCARGOS COMPLEMENTARES</t>
  </si>
  <si>
    <t>280026</t>
  </si>
  <si>
    <t>SERVENTE COM ENCARGOS COMPLEMENTARES</t>
  </si>
  <si>
    <t>D00043</t>
  </si>
  <si>
    <t>Arame recozido No. 18</t>
  </si>
  <si>
    <t>D00238</t>
  </si>
  <si>
    <t>Linha de nylon no. 80</t>
  </si>
  <si>
    <t>Rl</t>
  </si>
  <si>
    <t>D00081</t>
  </si>
  <si>
    <t>Prego 2 1/2"x10</t>
  </si>
  <si>
    <t>D00016</t>
  </si>
  <si>
    <t>Tábua de madeira branca 4m</t>
  </si>
  <si>
    <t>D00060</t>
  </si>
  <si>
    <t>Aldrava p/ cadeado (4x1/2")</t>
  </si>
  <si>
    <t>UN</t>
  </si>
  <si>
    <t>D00344</t>
  </si>
  <si>
    <t>Arruela concava em PVC d=5/16"</t>
  </si>
  <si>
    <t>D00059</t>
  </si>
  <si>
    <t>Cadeado No. 30</t>
  </si>
  <si>
    <t>D00062</t>
  </si>
  <si>
    <t>Dobradiça 3"x3" com parafuso</t>
  </si>
  <si>
    <t>D00061</t>
  </si>
  <si>
    <t>Fechadura de sobrepor comum</t>
  </si>
  <si>
    <t>D00002</t>
  </si>
  <si>
    <t>Massa de vedação</t>
  </si>
  <si>
    <t>D00001</t>
  </si>
  <si>
    <t>Parafuso fo go 5/16" c= 110mm</t>
  </si>
  <si>
    <t>D00019</t>
  </si>
  <si>
    <t>Régua 3"x1" 4 m apar.</t>
  </si>
  <si>
    <t>D00015</t>
  </si>
  <si>
    <t>Tábua de madeira forte 4m</t>
  </si>
  <si>
    <t>D00049</t>
  </si>
  <si>
    <t>Telha fibrotex (1.22x0.55m) e=4mm</t>
  </si>
  <si>
    <t>D00105</t>
  </si>
  <si>
    <t>Compensado e=10mm</t>
  </si>
  <si>
    <t>Equipamento</t>
  </si>
  <si>
    <t>M00006</t>
  </si>
  <si>
    <t>Compactador de solo CM-13</t>
  </si>
  <si>
    <t>Hp</t>
  </si>
  <si>
    <t>TOTAL Equipamento:</t>
  </si>
  <si>
    <t>J00001</t>
  </si>
  <si>
    <t>Aterro arenoso</t>
  </si>
  <si>
    <t>M3</t>
  </si>
  <si>
    <t>J00005</t>
  </si>
  <si>
    <t>Areia</t>
  </si>
  <si>
    <t>J00003</t>
  </si>
  <si>
    <t>Cimento</t>
  </si>
  <si>
    <t>SC</t>
  </si>
  <si>
    <t>J00007</t>
  </si>
  <si>
    <t>Seixo lavado</t>
  </si>
  <si>
    <t>280023</t>
  </si>
  <si>
    <t>PEDREIRO COM ENCARGOS COMPLEMENTARES</t>
  </si>
  <si>
    <t>050038</t>
  </si>
  <si>
    <t>Armação p/ concreto</t>
  </si>
  <si>
    <t>050740</t>
  </si>
  <si>
    <t>Concreto c/ seixo Fck= 25MPA (incl. lançamento e adensamento)</t>
  </si>
  <si>
    <t>050037</t>
  </si>
  <si>
    <t>Desforma</t>
  </si>
  <si>
    <t>050041</t>
  </si>
  <si>
    <t xml:space="preserve">Formas para concreto em chapa de madeira compensada resinada e=15mm (REAP 1x) </t>
  </si>
  <si>
    <t>050259</t>
  </si>
  <si>
    <t>Concreto c/ seixo Fck= 20 MPA (incl. lançamento e adensamento)</t>
  </si>
  <si>
    <t>050036</t>
  </si>
  <si>
    <t>Forma c/ madeira branca</t>
  </si>
  <si>
    <t>I00004</t>
  </si>
  <si>
    <t>Impermeabilizante asfáltico disperso em água</t>
  </si>
  <si>
    <t>L</t>
  </si>
  <si>
    <t>280024</t>
  </si>
  <si>
    <t>PINTOR COM ENCARGOS COMPLEMENTARES</t>
  </si>
  <si>
    <t>080273</t>
  </si>
  <si>
    <t>Reboco impermeabilizante</t>
  </si>
  <si>
    <t>D00036</t>
  </si>
  <si>
    <t>Tijolo de barro 14x19x9</t>
  </si>
  <si>
    <t>110764</t>
  </si>
  <si>
    <t>Argamassa de cimento,areia e adit. plast. 1:6</t>
  </si>
  <si>
    <t>00002692</t>
  </si>
  <si>
    <t>DESMOLDANTE PROTETOR PARA FORMAS DE MADEIRA, DE BASE OLEOSA EMULSIONADA EM AGUA</t>
  </si>
  <si>
    <t>00039017</t>
  </si>
  <si>
    <t>ESPACADOR / DISTANCIADOR CIRCULAR COM ENTRADA LATERAL, EM PLASTICO, PARA VERGALHAO *4,2 A 12,5* MM, COBRIMENTO 20 MM</t>
  </si>
  <si>
    <t>87294</t>
  </si>
  <si>
    <t>ARGAMASSA TRAÇO 1:2:9 (EM VOLUME DE CIMENTO, CAL E AREIA MÉDIA ÚMIDA) PARA EMBOÇO/MASSA ÚNICA/ASSENTAMENTO DE ALVENARIA DE VEDAÇÃO, PREPARO MECÂNICO COM BETONEIRA 600 L. AF_08/2019</t>
  </si>
  <si>
    <t>94970</t>
  </si>
  <si>
    <t>CONCRETO FCK = 20MPA, TRAÇO 1:2,7:3 (EM MASSA SECA DE CIMENTO/ AREIA MÉDIA/ BRITA 1) - PREPARO MECÂNICO COM BETONEIRA 600 L. AF_05/2021</t>
  </si>
  <si>
    <t>92802</t>
  </si>
  <si>
    <t>CORTE E DOBRA DE AÇO CA-50, DIÂMETRO DE 8,0 MM. AF_06/2022</t>
  </si>
  <si>
    <t>92270</t>
  </si>
  <si>
    <t>FABRICAÇÃO DE FÔRMA PARA VIGAS, COM MADEIRA SERRADA, E = 25 MM. AF_09/2020</t>
  </si>
  <si>
    <t>88309</t>
  </si>
  <si>
    <t>88316</t>
  </si>
  <si>
    <t>92800</t>
  </si>
  <si>
    <t>CORTE E DOBRA DE AÇO CA-60, DIÂMETRO DE 5,0 MM. AF_06/2022</t>
  </si>
  <si>
    <t>110248</t>
  </si>
  <si>
    <t>Argamassa de cimento e areia no traço 1:3</t>
  </si>
  <si>
    <t>280004</t>
  </si>
  <si>
    <t>AJUDANTE DE PEDREIRO COM ENCARGOS COMPLEMENTARES</t>
  </si>
  <si>
    <t>D00080</t>
  </si>
  <si>
    <t>Argamassa AC-I</t>
  </si>
  <si>
    <t>D00079</t>
  </si>
  <si>
    <t>Rejunte (p/ ceramica)</t>
  </si>
  <si>
    <t>A00056</t>
  </si>
  <si>
    <t>Revestimento Cerâmico Padrão Médio</t>
  </si>
  <si>
    <t>040026</t>
  </si>
  <si>
    <t>Baldrame em concreto</t>
  </si>
  <si>
    <t>130584</t>
  </si>
  <si>
    <t>Concreto c/ seixo e junta seca e=10cm</t>
  </si>
  <si>
    <t>030010</t>
  </si>
  <si>
    <t>Escavação manual ate 1.50m de profundidade</t>
  </si>
  <si>
    <t>040025</t>
  </si>
  <si>
    <t>Fundação corrida com seixo</t>
  </si>
  <si>
    <t>A00055</t>
  </si>
  <si>
    <t>Lajota ceramica - (Padrão Médio)</t>
  </si>
  <si>
    <t>E00034</t>
  </si>
  <si>
    <t>Arruela de 1/2"</t>
  </si>
  <si>
    <t>E00033</t>
  </si>
  <si>
    <t>Bucha de 1/2"</t>
  </si>
  <si>
    <t>E00008</t>
  </si>
  <si>
    <t>Cabo de cobre 2,5mm2 -750V</t>
  </si>
  <si>
    <t>M</t>
  </si>
  <si>
    <t>E00019</t>
  </si>
  <si>
    <t>Caixa de derivação 4"x2"- Plástica</t>
  </si>
  <si>
    <t>E00012</t>
  </si>
  <si>
    <t>Eletroduto PVC Rígido de 1/2"</t>
  </si>
  <si>
    <t>280007</t>
  </si>
  <si>
    <t>AUXILIAR DE ELETRICISTA COM ENCARGOS COMPLEMENTARES</t>
  </si>
  <si>
    <t>280014</t>
  </si>
  <si>
    <t>ELETRICISTA COM ENCARGOS COMPLEMENTARES</t>
  </si>
  <si>
    <t>E00002</t>
  </si>
  <si>
    <t>Bucha e arruela de 1"-aluminio</t>
  </si>
  <si>
    <t>E00006</t>
  </si>
  <si>
    <t>Cabo de cobre 6.0 mm2 - 750V</t>
  </si>
  <si>
    <t>E00087</t>
  </si>
  <si>
    <t>Disjuntor 3P-30A</t>
  </si>
  <si>
    <t>E00015</t>
  </si>
  <si>
    <t>Eletroduto PVC Rígido de 1"</t>
  </si>
  <si>
    <t>280005</t>
  </si>
  <si>
    <t>AJUDANTE ESPECIALIZADO COM ENCARGOS COMPLEMENTARES</t>
  </si>
  <si>
    <t>E00048</t>
  </si>
  <si>
    <t>Centro de distribuição p/ 24 disj. c/ barramento</t>
  </si>
  <si>
    <t>E00558</t>
  </si>
  <si>
    <t>Haste de Aço cobreada 5/8"x2,40m c/ conector</t>
  </si>
  <si>
    <t>E00771</t>
  </si>
  <si>
    <t>Ventilador de teto</t>
  </si>
  <si>
    <t>E00042</t>
  </si>
  <si>
    <t>Cabo de cobre 10mm2 - 750V</t>
  </si>
  <si>
    <t>E00302</t>
  </si>
  <si>
    <t>Curva 90º p/elet. FºGº 1" (IE)</t>
  </si>
  <si>
    <t>E00083</t>
  </si>
  <si>
    <t>Disjuntor 2P-40A e 50A</t>
  </si>
  <si>
    <t>E00267</t>
  </si>
  <si>
    <t>Eletroduto - ferro galvanizado 1"</t>
  </si>
  <si>
    <t>E00304</t>
  </si>
  <si>
    <t>Luva p/ elet. FºGº de 1" (IE)</t>
  </si>
  <si>
    <t>E00299</t>
  </si>
  <si>
    <t>Quadro p/ medição bifásico - padrão CELPA</t>
  </si>
  <si>
    <t>060045</t>
  </si>
  <si>
    <t>Alvenaria tijolo de barro a singelo</t>
  </si>
  <si>
    <t>110143</t>
  </si>
  <si>
    <t>Chapisco de cimento e areia no traço 1:3</t>
  </si>
  <si>
    <t>130113</t>
  </si>
  <si>
    <t>Cimentado liso e=2cm traço 1:3</t>
  </si>
  <si>
    <t>050681</t>
  </si>
  <si>
    <t>Concreto armado Fck=15 MPA c/forma mad. branca (incl. lançamento e adensamento)</t>
  </si>
  <si>
    <t>040257</t>
  </si>
  <si>
    <t>Lastro de concreto magro c/ seixo</t>
  </si>
  <si>
    <t>110763</t>
  </si>
  <si>
    <t>Reboco com argamassa 1:6:Adit. Plast.</t>
  </si>
  <si>
    <t>E00266</t>
  </si>
  <si>
    <t>Eletroduto - ferro galvanizado 3/4"</t>
  </si>
  <si>
    <t>E00568</t>
  </si>
  <si>
    <t>Isolador roldana 72x72</t>
  </si>
  <si>
    <t>E00595</t>
  </si>
  <si>
    <t>Luminária c/ lâmp de emergência</t>
  </si>
  <si>
    <t>00038191</t>
  </si>
  <si>
    <t>LAMPADA FLUORESCENTE COMPACTA 2U BRANCA 15 W, BASE E27 (127/220 V)</t>
  </si>
  <si>
    <t>00038773</t>
  </si>
  <si>
    <t>LUMINARIA DE TETO PLAFON/PLAFONIER EM PLASTICO COM BASE E27, POTENCIA MAXIMA 60 W (NAO INCLUI LAMPADA)</t>
  </si>
  <si>
    <t>88247</t>
  </si>
  <si>
    <t>88264</t>
  </si>
  <si>
    <t>H00008</t>
  </si>
  <si>
    <t>Caixa sifonada de PVC c/ grelha - 100x100x50mm</t>
  </si>
  <si>
    <t>H00085</t>
  </si>
  <si>
    <t>Curva 45 em PVC - JS - 75mm (LH)</t>
  </si>
  <si>
    <t>H00088</t>
  </si>
  <si>
    <t>Joelho/Cotovelo 90º em PVC - JS - 40mm-LH</t>
  </si>
  <si>
    <t>H00084</t>
  </si>
  <si>
    <t>Junção simples inv.45 em PVC - JS - 75x75mm (LS)</t>
  </si>
  <si>
    <t>H00086</t>
  </si>
  <si>
    <t>Ralo PVC c/ saída 100x53x40mm</t>
  </si>
  <si>
    <t>H00089</t>
  </si>
  <si>
    <t>Te longo em PVC - JS - 100x75mm (LS)</t>
  </si>
  <si>
    <t>H00004</t>
  </si>
  <si>
    <t>Tubo em PVC - 40mm (LS)</t>
  </si>
  <si>
    <t>H00003</t>
  </si>
  <si>
    <t>Tubo em PVC - 50mm (LS)</t>
  </si>
  <si>
    <t>280008</t>
  </si>
  <si>
    <t>AUXILIAR DE ENCANADOR OU BOMBEIRO HIDRÁULICO COM ENCARGOS COMPLEMENTARES</t>
  </si>
  <si>
    <t>280016</t>
  </si>
  <si>
    <t>ENCANADOR OU BOMBEIRO HIDRÁULICO COM ENCARGOS COMPLEMENTARES</t>
  </si>
  <si>
    <t>H00075</t>
  </si>
  <si>
    <t>Adaptador curto em PVC 1 1/2" (LH)</t>
  </si>
  <si>
    <t>H00082</t>
  </si>
  <si>
    <t>Adaptador curto em PVC 3/4" (LH)</t>
  </si>
  <si>
    <t>H00080</t>
  </si>
  <si>
    <t>Cotovelo em PVC 3/4" x 3/4" (LH)</t>
  </si>
  <si>
    <t>H00079</t>
  </si>
  <si>
    <t>Te em PVC 3/4" x 3/4" (LH)</t>
  </si>
  <si>
    <t>H00074</t>
  </si>
  <si>
    <t>Tubo em PVC 1 1/2" (LH)</t>
  </si>
  <si>
    <t>H00078</t>
  </si>
  <si>
    <t>Tubo em PVC 3/4" (LH)</t>
  </si>
  <si>
    <t>H00093</t>
  </si>
  <si>
    <t>Joelho/Cotovelo 90º em PVC - JS - 25mm-LH</t>
  </si>
  <si>
    <t>H00373</t>
  </si>
  <si>
    <t>Tubo de polietileno 3/8"</t>
  </si>
  <si>
    <t>H00006</t>
  </si>
  <si>
    <t>Tubo em PVC - JS - 25mm (LH)</t>
  </si>
  <si>
    <t>H00072</t>
  </si>
  <si>
    <t>Tampa de fo fo d = 0,50m</t>
  </si>
  <si>
    <t>050729</t>
  </si>
  <si>
    <t>Concreto armado fck=20MPA c/ forma mad. branca (incl. lançamento e adensamento)</t>
  </si>
  <si>
    <t>020174</t>
  </si>
  <si>
    <t>Retirada de entulho - manualmente (incluindo caixa coletora)</t>
  </si>
  <si>
    <t>180102</t>
  </si>
  <si>
    <t>Tubo em PVC - 100mm (LS)</t>
  </si>
  <si>
    <t>180508</t>
  </si>
  <si>
    <t>Tubo em PVC - 150mm (LS)</t>
  </si>
  <si>
    <t>060046</t>
  </si>
  <si>
    <t>Alvenaria tijolo de barro a cutelo</t>
  </si>
  <si>
    <t>050757</t>
  </si>
  <si>
    <t>Concreto armado p/ calhas e percintas (incl. lançamento e adensamento)</t>
  </si>
  <si>
    <t>00011881</t>
  </si>
  <si>
    <t>CAIXA DE GORDURA CILINDRICA EM CONCRETO SIMPLES,  PRE-MOLDADA, COM DIAMETRO DE 40 CM E ALTURA DE 45 CM, COM TAMPA</t>
  </si>
  <si>
    <t>101618</t>
  </si>
  <si>
    <t>PREPARO DE FUNDO DE VALA COM LARGURA MENOR QUE 1,5 M, COM CAMADA DE AREIA, LANÇAMENTO MANUAL. AF_08/2020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</si>
  <si>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</si>
  <si>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</si>
  <si>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</si>
  <si>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</si>
  <si>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</si>
  <si>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</si>
  <si>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00000370</t>
  </si>
  <si>
    <t>AREIA MEDIA - POSTO JAZIDA/FORNECEDOR (RETIRADO NA JAZIDA, SEM TRANSPORTE)</t>
  </si>
  <si>
    <t>00003279</t>
  </si>
  <si>
    <t>CAIXA INSPECAO, CONCRETO PRE MOLDADO, CIRCULAR, COM TAMPA, D = 60* CM, H= 60* CM</t>
  </si>
  <si>
    <t>00001379</t>
  </si>
  <si>
    <t>CIMENTO PORTLAND COMPOSTO CP II-32</t>
  </si>
  <si>
    <t>88248</t>
  </si>
  <si>
    <t>88267</t>
  </si>
  <si>
    <t>H00055</t>
  </si>
  <si>
    <t>Fita de vedacao</t>
  </si>
  <si>
    <t>H00184</t>
  </si>
  <si>
    <t>Flange de aco galvanizado - 20mm</t>
  </si>
  <si>
    <t>H00185</t>
  </si>
  <si>
    <t>Flange de aco galvanizado - 25mm</t>
  </si>
  <si>
    <t>H00186</t>
  </si>
  <si>
    <t>Flange de aco galvanizado - 50mm</t>
  </si>
  <si>
    <t>H00183</t>
  </si>
  <si>
    <t>Reservatório em polietileno de 1.000 L</t>
  </si>
  <si>
    <t>D00224</t>
  </si>
  <si>
    <t>Viga de peroba 6x16cm</t>
  </si>
  <si>
    <t>D00012</t>
  </si>
  <si>
    <t>Ripão em madeira de lei 2"x1" serr.</t>
  </si>
  <si>
    <t>280002</t>
  </si>
  <si>
    <t>AJUDANTE DE CARPINTEIRO COM ENCARGOS COMPLEMENTARES</t>
  </si>
  <si>
    <t>A00024</t>
  </si>
  <si>
    <t>Forro em lambri de PVC</t>
  </si>
  <si>
    <t>D00097</t>
  </si>
  <si>
    <t>Alizar em madeira de lei</t>
  </si>
  <si>
    <t>D00096</t>
  </si>
  <si>
    <t>Caixilho em madeira de lei</t>
  </si>
  <si>
    <t>D00094</t>
  </si>
  <si>
    <t>Esquadria de madeira maciça</t>
  </si>
  <si>
    <t>00034364</t>
  </si>
  <si>
    <t>JANELA DE CORRER,  EM ALUMINIO PERFIL 25, 120 X 150 CM (A X L), 4 FLS, BANDEIRA COM BASCULA,  ACABAMENTO BRANCO OU BRILHANTE, BATENTE/REQUADRO DE 6 A 14 CM, COM VIDRO, SEM GUARNICAO/ALIZAR</t>
  </si>
  <si>
    <t>00004377</t>
  </si>
  <si>
    <t>PARAFUSO DE ACO ZINCADO COM ROSCA SOBERBA, CABECA CHATA E FENDA SIMPLES, DIAMETRO 4,2 MM, COMPRIMENTO * 32 * MM</t>
  </si>
  <si>
    <t>00039961</t>
  </si>
  <si>
    <t>SILICONE ACETICO USO GERAL INCOLOR 280 G</t>
  </si>
  <si>
    <t>D00087</t>
  </si>
  <si>
    <t>Portão de ferro em metalom (inc. pint.ant.cor)</t>
  </si>
  <si>
    <t>110141</t>
  </si>
  <si>
    <t>Argamassa de cimento e areia 1:4</t>
  </si>
  <si>
    <t>D00354</t>
  </si>
  <si>
    <t>Grade de ferro em Metalom (incl. Pint.anti-corrosiva)</t>
  </si>
  <si>
    <t>M²</t>
  </si>
  <si>
    <t>110142</t>
  </si>
  <si>
    <t>Argamassa de cimento e areia 1:6</t>
  </si>
  <si>
    <t>P00050</t>
  </si>
  <si>
    <t>Latex acrílica acetinada</t>
  </si>
  <si>
    <t>GL</t>
  </si>
  <si>
    <t>P00028</t>
  </si>
  <si>
    <t>Líquido selador acrilico</t>
  </si>
  <si>
    <t>P00007</t>
  </si>
  <si>
    <t>Lixa para parede</t>
  </si>
  <si>
    <t>P00022</t>
  </si>
  <si>
    <t>Massa acrílica</t>
  </si>
  <si>
    <t>P00027</t>
  </si>
  <si>
    <t>Aguarraz</t>
  </si>
  <si>
    <t>P00008</t>
  </si>
  <si>
    <t>Liquido selador p/ parede</t>
  </si>
  <si>
    <t>P00019</t>
  </si>
  <si>
    <t>Tinta esmalte</t>
  </si>
  <si>
    <t>D00223</t>
  </si>
  <si>
    <t>Adesivo p/ PVC - 75g</t>
  </si>
  <si>
    <t>TB</t>
  </si>
  <si>
    <t>H00024</t>
  </si>
  <si>
    <t>Anel de borracha de 1"</t>
  </si>
  <si>
    <t>H00022</t>
  </si>
  <si>
    <t>Assento plastico</t>
  </si>
  <si>
    <t>H00021</t>
  </si>
  <si>
    <t>Bacia sanitaria de louca</t>
  </si>
  <si>
    <t>H00023</t>
  </si>
  <si>
    <t>Bolsa plastica (vaso sanitario)</t>
  </si>
  <si>
    <t>H00042</t>
  </si>
  <si>
    <t>Parafuso niquelado para loucas sanitarias</t>
  </si>
  <si>
    <t>D00222</t>
  </si>
  <si>
    <t>Solução limpadora</t>
  </si>
  <si>
    <t>H00025</t>
  </si>
  <si>
    <t>Tubo de ligacao em PVC c/ canopla (LS)</t>
  </si>
  <si>
    <t>H00030</t>
  </si>
  <si>
    <t>Lavatorio de louca com coluna</t>
  </si>
  <si>
    <t>H00032</t>
  </si>
  <si>
    <t>Sifao metalico de 1 1/2 "</t>
  </si>
  <si>
    <t>H00056</t>
  </si>
  <si>
    <t>Torneira metalica p/ lavatorio de 1/2"</t>
  </si>
  <si>
    <t>H00028</t>
  </si>
  <si>
    <t>Valv. p/ lavat./bide d = 1" - cromada</t>
  </si>
  <si>
    <t>H00018</t>
  </si>
  <si>
    <t>Pia de aco inoxidavel c/ 01 cuba de 1,50m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</si>
  <si>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</si>
  <si>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</si>
  <si>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</si>
  <si>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</si>
  <si>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</si>
  <si>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</si>
  <si>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H00043</t>
  </si>
  <si>
    <t>Chuveiro em PVC</t>
  </si>
  <si>
    <t>H00040</t>
  </si>
  <si>
    <t>Sifao plastico de 2"</t>
  </si>
  <si>
    <t>H00041</t>
  </si>
  <si>
    <t>Tanque de louca</t>
  </si>
  <si>
    <t>H00014</t>
  </si>
  <si>
    <t>Torneira de tanque/pia cromada de 1/2"</t>
  </si>
  <si>
    <t>H00039</t>
  </si>
  <si>
    <t>Valv. p/ tanque d = 2" - plastico</t>
  </si>
  <si>
    <t>H00049</t>
  </si>
  <si>
    <t>Torneira p/jardim em PVC de 1/2"</t>
  </si>
  <si>
    <t>00011703</t>
  </si>
  <si>
    <t>PAPELEIRA DE PAREDE EM METAL CROMADO SEM TAMPA</t>
  </si>
  <si>
    <t>00011758</t>
  </si>
  <si>
    <t>SABONETEIRA PLASTICA TIPO DISPENSER PARA SABONETE LIQUIDO COM RESERVATORIO 800 A 1500 ML</t>
  </si>
  <si>
    <t>00037399</t>
  </si>
  <si>
    <t>CABIDE/GANCHO DE BANHEIRO SIMPLES EM METAL CROMADO</t>
  </si>
  <si>
    <t>00037400</t>
  </si>
  <si>
    <t>PAPELEIRA PLASTICA TIPO DISPENSER PARA PAPEL HIGIENICO ROLAO</t>
  </si>
  <si>
    <t>H00051</t>
  </si>
  <si>
    <t>Ducha higienica cromada</t>
  </si>
  <si>
    <t>00036081</t>
  </si>
  <si>
    <t>BARRA DE APOIO RETA, EM ACO INOX POLIDO, COMPRIMENTO 80CM, DIAMETRO MINIMO 3 CM</t>
  </si>
  <si>
    <t>00004351</t>
  </si>
  <si>
    <t>PARAFUSO NIQUELADO 3 1/2" COM ACABAMENTO CROMADO PARA FIXAR PECA SANITARIA, INCLUI PORCA CEGA, ARRUELA E BUCHA DE NYLON TAMANHO S-8</t>
  </si>
  <si>
    <t>00036209</t>
  </si>
  <si>
    <t>BARRA DE APOIO EM "L", EM ACO INOX POLIDO 80 X 80 CM, DIAMETRO MINIMO 3 CM</t>
  </si>
  <si>
    <t>00036218</t>
  </si>
  <si>
    <t>BARRA DE APOIO RETA, EM ALUMINIO, COMPRIMENTO 60CM, DIAMETRO MINIMO 3 CM</t>
  </si>
  <si>
    <t>00036220</t>
  </si>
  <si>
    <t>BARRA DE APOIO RETA, EM ALUMINIO, COMPRIMENTO 70CM, DIAMETRO MINIMO 3 CM</t>
  </si>
  <si>
    <t>H00013</t>
  </si>
  <si>
    <t>Torneira para jardim cromada de 1/2"</t>
  </si>
  <si>
    <t>D00414</t>
  </si>
  <si>
    <t>Perfil aço estrutural em "U"</t>
  </si>
  <si>
    <t>D00482</t>
  </si>
  <si>
    <t xml:space="preserve">Solda topo descendente chanfrada chapa/perfil/tubo aço conversor diesel </t>
  </si>
  <si>
    <t>280009</t>
  </si>
  <si>
    <t>AUXILIAR DE SERRALHEIRO COM ENCARGOS COMPLEMENTARES</t>
  </si>
  <si>
    <t>280025</t>
  </si>
  <si>
    <t>SERRALHEIRO COM ENCARGOS COMPLEMENTARES</t>
  </si>
  <si>
    <t>D00416</t>
  </si>
  <si>
    <t>Acessórios de fixação (telha termoacústica)</t>
  </si>
  <si>
    <t>CJ</t>
  </si>
  <si>
    <t>D00490</t>
  </si>
  <si>
    <t>Telha termoacústica - chapa chapa</t>
  </si>
  <si>
    <t>280028</t>
  </si>
  <si>
    <t>TELHADISTA COM ENCARGOS COMPLEMENTARES</t>
  </si>
  <si>
    <t>D00467</t>
  </si>
  <si>
    <t>Placa de sinalização fotoluminoscente</t>
  </si>
  <si>
    <t>D00419</t>
  </si>
  <si>
    <t>Extintor de incêndio ABC - 6Kg</t>
  </si>
  <si>
    <t>D00117</t>
  </si>
  <si>
    <t>Mastro fo go h = 6m</t>
  </si>
  <si>
    <t>050260</t>
  </si>
  <si>
    <t xml:space="preserve">Concreto c/ seixo Fck= 18.0 MPA (incl. lançamento e adensamento) </t>
  </si>
  <si>
    <t>050267</t>
  </si>
  <si>
    <t>Concreto armado Fck=18 MPA c/ forma mad. branca (incl. lançamento e adensamento)</t>
  </si>
  <si>
    <t>010269</t>
  </si>
  <si>
    <t>Locação planimetrica de linha</t>
  </si>
  <si>
    <t>150125</t>
  </si>
  <si>
    <t>PVA externa sem superf. preparada</t>
  </si>
  <si>
    <t>D00213</t>
  </si>
  <si>
    <t>Mourão em concreto 10x10cm, h=2,80m (ponta reta)</t>
  </si>
  <si>
    <t>D00255</t>
  </si>
  <si>
    <t>Tela alambrado arame galvanizado fio 12 # 2"</t>
  </si>
  <si>
    <t>D00254</t>
  </si>
  <si>
    <t>Cantoneira em ferro 1 1/2" x 1 1/2" x 3/16"</t>
  </si>
  <si>
    <t>D00170</t>
  </si>
  <si>
    <t>Ponto de solda</t>
  </si>
  <si>
    <t>U00003</t>
  </si>
  <si>
    <t>Grama em placa</t>
  </si>
  <si>
    <t>J00008</t>
  </si>
  <si>
    <t>Terra preta vegetal</t>
  </si>
  <si>
    <t>280018</t>
  </si>
  <si>
    <t>JARDINEIRO COM ENCARGOS COMPLEMENTARES</t>
  </si>
  <si>
    <t>D00337</t>
  </si>
  <si>
    <t>Porta em vidro temperado c/ ferragens -(sem mola)</t>
  </si>
  <si>
    <t>280003</t>
  </si>
  <si>
    <t>AJUDANTE DE MONTADOR COM ENCARGOS COMPLEMENTARES</t>
  </si>
  <si>
    <t>280020</t>
  </si>
  <si>
    <t>MONTADOR COM ENCARGOS COMPLEMENTARES</t>
  </si>
  <si>
    <t>A00041</t>
  </si>
  <si>
    <t>Armário em MDF c/ gaveta,prateleira e portas</t>
  </si>
  <si>
    <t>D00142</t>
  </si>
  <si>
    <t>Placa de inauguração em aço inox/letras bx. relevo- (40 x 30cm)</t>
  </si>
  <si>
    <t>ITEM</t>
  </si>
  <si>
    <t>CÓDIGO</t>
  </si>
  <si>
    <t>DESCRIÇÃO</t>
  </si>
  <si>
    <t>QUANTIDADE</t>
  </si>
  <si>
    <t>PREÇO UNITÁRIO R$</t>
  </si>
  <si>
    <t>PREÇO TOTAL R$</t>
  </si>
  <si>
    <t>SEM BDI</t>
  </si>
  <si>
    <t>COM BDI</t>
  </si>
  <si>
    <t>1</t>
  </si>
  <si>
    <t>ADMINISTRAÇÃO DA OBRA</t>
  </si>
  <si>
    <t>1.1</t>
  </si>
  <si>
    <t>69</t>
  </si>
  <si>
    <t>Administração local da obra</t>
  </si>
  <si>
    <t>Composições Próprias</t>
  </si>
  <si>
    <t>un</t>
  </si>
  <si>
    <t>2</t>
  </si>
  <si>
    <t>SERVIÇOS PRELIMINARES</t>
  </si>
  <si>
    <t>2.1</t>
  </si>
  <si>
    <t>011340</t>
  </si>
  <si>
    <t>Placa de obra em lona com plotagem de gráfica</t>
  </si>
  <si>
    <t>010009</t>
  </si>
  <si>
    <t>Locação da obra a trena</t>
  </si>
  <si>
    <t>010005</t>
  </si>
  <si>
    <t>Barracão de madeira/Almoxarifado</t>
  </si>
  <si>
    <t>010003</t>
  </si>
  <si>
    <t>Tapume c/ chapa de madeirit e=10mm (h=2.20m)</t>
  </si>
  <si>
    <t>3</t>
  </si>
  <si>
    <t>MOVIMENTAÇÃO DE TERRA</t>
  </si>
  <si>
    <t>3.1</t>
  </si>
  <si>
    <t>3.2</t>
  </si>
  <si>
    <t>030254</t>
  </si>
  <si>
    <t>Reaterro compactado</t>
  </si>
  <si>
    <t>3.3</t>
  </si>
  <si>
    <t>030011</t>
  </si>
  <si>
    <t>Aterro incluindo carga, descarga, transporte e apiloamento</t>
  </si>
  <si>
    <t>4</t>
  </si>
  <si>
    <t>FUNDAÇÕES</t>
  </si>
  <si>
    <t>4.1</t>
  </si>
  <si>
    <t>CONCRETO ARMADO - SAPATAS</t>
  </si>
  <si>
    <t>051172</t>
  </si>
  <si>
    <t>Concreto armado FCK=25MPA com forma aparente - 1 reaproveitamento (incl. lançamento e aden</t>
  </si>
  <si>
    <t>4.2</t>
  </si>
  <si>
    <t>CONCRETO ARMADO - VIGAS BALDRAMES</t>
  </si>
  <si>
    <t>040284</t>
  </si>
  <si>
    <t>Baldrame em concreto armado c/ cinta de amarração</t>
  </si>
  <si>
    <t>5</t>
  </si>
  <si>
    <t>SUPERESTRUTURA</t>
  </si>
  <si>
    <t>5.1</t>
  </si>
  <si>
    <t>CONCRETO ARMADO - PILARES</t>
  </si>
  <si>
    <t>5.1.1</t>
  </si>
  <si>
    <t>Concreto armado dos pilares fck = 25MPA c/ forma mad. branca (incl. lançamento e adensamento)</t>
  </si>
  <si>
    <t>5.1.2</t>
  </si>
  <si>
    <t>Concreto armado das percintas fck = 25MPA c/ forma mad. branca (incl. lançamento e adensamento)</t>
  </si>
  <si>
    <t>5.2</t>
  </si>
  <si>
    <t>LAJE</t>
  </si>
  <si>
    <t>5.2.1</t>
  </si>
  <si>
    <t>Concreto armado da laje da caixa d' água fck=20MPA c/ forma mad. branca (incl. lançamento e adensamento)</t>
  </si>
  <si>
    <t>6</t>
  </si>
  <si>
    <t>IMPERMEABILIZAÇÃO</t>
  </si>
  <si>
    <t>6.1</t>
  </si>
  <si>
    <t>080293</t>
  </si>
  <si>
    <t>Impermeabilização para baldrame</t>
  </si>
  <si>
    <t>7</t>
  </si>
  <si>
    <t>PAREDES E PAINÉIS</t>
  </si>
  <si>
    <t>7.1</t>
  </si>
  <si>
    <t>93183</t>
  </si>
  <si>
    <t>VERGA PRÉ-MOLDADA PARA JANELAS COM MAIS DE 1,5 M DE VÃO. AF_03/2016</t>
  </si>
  <si>
    <t>93184</t>
  </si>
  <si>
    <t>VERGA PRÉ-MOLDADA PARA PORTAS COM ATÉ 1,5 M DE VÃO. AF_03/2016</t>
  </si>
  <si>
    <t>8</t>
  </si>
  <si>
    <t>REVESTIMENTO</t>
  </si>
  <si>
    <t>8.1</t>
  </si>
  <si>
    <t>8.2</t>
  </si>
  <si>
    <t>8.3</t>
  </si>
  <si>
    <t>110644</t>
  </si>
  <si>
    <t>110762</t>
  </si>
  <si>
    <t>Emboço com argamassa 1:6:Adit. Plast.</t>
  </si>
  <si>
    <t>9</t>
  </si>
  <si>
    <t>PISOS</t>
  </si>
  <si>
    <t>9.1</t>
  </si>
  <si>
    <t>130507</t>
  </si>
  <si>
    <t>Camada impermeabilizadora e=10cm c/ seixo</t>
  </si>
  <si>
    <t>9.2</t>
  </si>
  <si>
    <t>130110</t>
  </si>
  <si>
    <t>Camada regularizadora no traço 1:4</t>
  </si>
  <si>
    <t>9.3</t>
  </si>
  <si>
    <t>130492</t>
  </si>
  <si>
    <t>Calçada (incl.alicerce, baldrame e concreto c/ junta seca)</t>
  </si>
  <si>
    <t>9.4</t>
  </si>
  <si>
    <t>130119</t>
  </si>
  <si>
    <t>Lajota ceramica - PEI V, Tipo A - Areas Secas</t>
  </si>
  <si>
    <t>Lajota ceramica - Antiderrapante PEI V Tipo A - Areas Molhadas (banheiros)</t>
  </si>
  <si>
    <t>10</t>
  </si>
  <si>
    <t>INSTALAÇÕES</t>
  </si>
  <si>
    <t>10.1</t>
  </si>
  <si>
    <t>INSTALAÇÃO ELÉTRICA</t>
  </si>
  <si>
    <t>170081</t>
  </si>
  <si>
    <t>Ponto de luz / força (c/tubul., cx. e fiaçao) ate 200W</t>
  </si>
  <si>
    <t>Pt</t>
  </si>
  <si>
    <t>170701</t>
  </si>
  <si>
    <t>Ponto de força (tubul., fiaçao e disjuntor) acima de 200W</t>
  </si>
  <si>
    <t>170322</t>
  </si>
  <si>
    <t>Centro de distribuiçao p/ 24 disjuntores (c/ barramento)</t>
  </si>
  <si>
    <t>171164</t>
  </si>
  <si>
    <t>250732</t>
  </si>
  <si>
    <t>170073</t>
  </si>
  <si>
    <t>Quadro de mediçao bifasico (c/ disjuntor)</t>
  </si>
  <si>
    <t>180680</t>
  </si>
  <si>
    <t>Caixa em alvenaria de  40x40x40cm c/ tpo. concreto</t>
  </si>
  <si>
    <t>171092</t>
  </si>
  <si>
    <t>Eletroduto de F°G° de 3/4"</t>
  </si>
  <si>
    <t>171017</t>
  </si>
  <si>
    <t>Eletroduto de F°G° de 1"</t>
  </si>
  <si>
    <t>171175</t>
  </si>
  <si>
    <t>170978</t>
  </si>
  <si>
    <t>Luminária  c/ lâmp de emergência</t>
  </si>
  <si>
    <t>97589</t>
  </si>
  <si>
    <t>Luminária de Led com plafon E27</t>
  </si>
  <si>
    <t>11</t>
  </si>
  <si>
    <t>INSTALAÇÃO HIDROSSANITÁRIA</t>
  </si>
  <si>
    <t>11.1</t>
  </si>
  <si>
    <t>180214</t>
  </si>
  <si>
    <t>Ponto de esgoto (incl. tubos, conexoes,cx. e ralos)</t>
  </si>
  <si>
    <t>180299</t>
  </si>
  <si>
    <t>Ponto de agua (incl. tubos e conexoes)</t>
  </si>
  <si>
    <t>231084</t>
  </si>
  <si>
    <t>Ponto de dreno p/ split (10m)</t>
  </si>
  <si>
    <t>180485</t>
  </si>
  <si>
    <t>Fossa septica conc.arm.d=1,60m p=2,75m cap=40 pessoas</t>
  </si>
  <si>
    <t>180543</t>
  </si>
  <si>
    <t>Sumidouro em alvenaria c/ tpo.em concreto - cap= 50 pessoas</t>
  </si>
  <si>
    <t>98102</t>
  </si>
  <si>
    <t>CAIXA DE GORDURA SIMPLES, CIRCULAR, EM CONCRETO PRÉ-MOLDADO, DIÂMETRO INTERNO = 0,4 M, ALTURA INTERNA = 0,4 M. AF_12/2020</t>
  </si>
  <si>
    <t>74166/001</t>
  </si>
  <si>
    <t>CAIXA DE INSPEÇÃO EM CONCRETO PRÉ-MOLDADO DN 60CM COM TAMPA H= 60CM - FORNECIMENTO E INSTALACAO</t>
  </si>
  <si>
    <t>180461</t>
  </si>
  <si>
    <t>12</t>
  </si>
  <si>
    <t>FORRO</t>
  </si>
  <si>
    <t>12.1</t>
  </si>
  <si>
    <t>140348</t>
  </si>
  <si>
    <t>Barroteamento em madeira de lei p/ forro PVC</t>
  </si>
  <si>
    <t>12.2</t>
  </si>
  <si>
    <t>141336</t>
  </si>
  <si>
    <t>13</t>
  </si>
  <si>
    <t>ESQUADRIAS</t>
  </si>
  <si>
    <t>13.1</t>
  </si>
  <si>
    <t>090065</t>
  </si>
  <si>
    <t>Esquadria mad. e=3cm c/ caix. aduela e alizar</t>
  </si>
  <si>
    <t>13.2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</si>
  <si>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</si>
  <si>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</si>
  <si>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090822</t>
  </si>
  <si>
    <t>Portões de ferro em metalom (incl. pintura anti corrosiva)</t>
  </si>
  <si>
    <t>090825</t>
  </si>
  <si>
    <t>Grade de ferro em metalom  (incl. pint.anti-corrosiva)</t>
  </si>
  <si>
    <t>14</t>
  </si>
  <si>
    <t>PINTURA</t>
  </si>
  <si>
    <t>14.1</t>
  </si>
  <si>
    <t>151285</t>
  </si>
  <si>
    <t>Acrílica acetinada c/ massa e selador - interna e externa</t>
  </si>
  <si>
    <t>14.2</t>
  </si>
  <si>
    <t>150301</t>
  </si>
  <si>
    <t>Esmalte s/ parede c/ massa e selador</t>
  </si>
  <si>
    <t>15</t>
  </si>
  <si>
    <t>LOUÇAS E METAIS</t>
  </si>
  <si>
    <t>15.1</t>
  </si>
  <si>
    <t>190090</t>
  </si>
  <si>
    <t>Bacia sifonada de louça c/ assento</t>
  </si>
  <si>
    <t>15.2</t>
  </si>
  <si>
    <t>190375</t>
  </si>
  <si>
    <t>Lavatorio de louça c/col.,torneira,sifao e valv.</t>
  </si>
  <si>
    <t>190238</t>
  </si>
  <si>
    <t>Pia 01 cuba em aço inox c/torn.,sifao e valv.(1,50m)</t>
  </si>
  <si>
    <t>190218</t>
  </si>
  <si>
    <t>190085</t>
  </si>
  <si>
    <t>Tanque de louça c/ torneira, sifao e valvula</t>
  </si>
  <si>
    <t>190230</t>
  </si>
  <si>
    <t>Torneira plastica de 1/2"</t>
  </si>
  <si>
    <t>95544</t>
  </si>
  <si>
    <t>PAPELEIRA DE PAREDE EM METAL CROMADO SEM TAMPA, INCLUSO FIXAÇÃO. AF_01/2020</t>
  </si>
  <si>
    <t>95547</t>
  </si>
  <si>
    <t>SABONETEIRA PLASTICA TIPO DISPENSER PARA SABONETE LIQUIDO COM RESERVATORIO 800 A 1500 ML, INCLUSO FIXAÇÃO. AF_01/2020</t>
  </si>
  <si>
    <t>190691</t>
  </si>
  <si>
    <t>100868</t>
  </si>
  <si>
    <t>BARRA DE APOIO RETA, EM ACO INOX POLIDO, COMPRIMENTO 80 CM,  FIXADA NA PAREDE - FORNECIMENTO E INSTALAÇÃO. AF_01/2020</t>
  </si>
  <si>
    <t>100864</t>
  </si>
  <si>
    <t>BARRA DE APOIO EM "L", EM ACO INOX POLIDO 80 X 80 CM, FIXADA NA PAREDE - FORNECIMENTO E INSTALACAO. AF_01/2020</t>
  </si>
  <si>
    <t>100870</t>
  </si>
  <si>
    <t>BARRA DE APOIO RETA, EM ALUMINIO, COMPRIMENTO 40 CM,  FIXADA NA PAREDE - FORNECIMENTO E INSTALAÇÃO. AF_01/2020</t>
  </si>
  <si>
    <t>100871</t>
  </si>
  <si>
    <t>BARRA DE APOIO RETA, EM ALUMINIO, COMPRIMENTO 70 CM,  FIXADA NA PAREDE - FORNECIMENTO E INSTALAÇÃO. AF_01/2020</t>
  </si>
  <si>
    <t>190097</t>
  </si>
  <si>
    <t>Torneira cromada de 1/2" p/ jardim</t>
  </si>
  <si>
    <t>16</t>
  </si>
  <si>
    <t>COBERTURA</t>
  </si>
  <si>
    <t>16.1</t>
  </si>
  <si>
    <t>071360</t>
  </si>
  <si>
    <t>Estrutura metálica p/ cobertura - (Incl. pintura anti-corrosiva)</t>
  </si>
  <si>
    <t>16.2</t>
  </si>
  <si>
    <t>071510</t>
  </si>
  <si>
    <t>Cobertura -Telha termoacústica e=30mm chapa chapa com isolamento em poliuretano</t>
  </si>
  <si>
    <t>17</t>
  </si>
  <si>
    <t>COMBATE A INCENDIO</t>
  </si>
  <si>
    <t>17.1</t>
  </si>
  <si>
    <t>241468</t>
  </si>
  <si>
    <t>17.2</t>
  </si>
  <si>
    <t>201507</t>
  </si>
  <si>
    <t>Extintor de incêndio ABC -  6Kg</t>
  </si>
  <si>
    <t>18</t>
  </si>
  <si>
    <t>DIVERSOS</t>
  </si>
  <si>
    <t>18.1</t>
  </si>
  <si>
    <t>270220</t>
  </si>
  <si>
    <t>Limpeza geral e entrega da obra</t>
  </si>
  <si>
    <t>18.2</t>
  </si>
  <si>
    <t>260188</t>
  </si>
  <si>
    <t>Mastro em fo.go. sobre base de concreto-3 un(det.22)</t>
  </si>
  <si>
    <t>260651</t>
  </si>
  <si>
    <t>Mureta em alvenaria,rebocada e pintada 2 faces(h=1.0m)</t>
  </si>
  <si>
    <t>261526</t>
  </si>
  <si>
    <t>Cerca c/ mourão em concreto e tela de arame galvanizado h=2,0m</t>
  </si>
  <si>
    <t>250582</t>
  </si>
  <si>
    <t>Tela de arame galv.fio 12#2" fix.c/cant.de ferro(s/muro) - Horta</t>
  </si>
  <si>
    <t>260168</t>
  </si>
  <si>
    <t>Plantio de grama (incl. terra preta)</t>
  </si>
  <si>
    <t>091379</t>
  </si>
  <si>
    <t>Portas de vidro conforme projetos</t>
  </si>
  <si>
    <t>251463</t>
  </si>
  <si>
    <t>Armário em MDF (c/ gavetas/prateleiras e portas)</t>
  </si>
  <si>
    <t>241318</t>
  </si>
  <si>
    <t>Placa de inauguração  em aço inox/letras bx. relevo- (40 x 30cm)</t>
  </si>
  <si>
    <t>VALOR BDI TOTAL:</t>
  </si>
  <si>
    <t>VALOR ORÇAMENTO:</t>
  </si>
  <si>
    <t>VALOR TOTAL:</t>
  </si>
  <si>
    <t>AC</t>
  </si>
  <si>
    <t>TAXA DE RATEIO DA ADMINISTRAÇÃO CENTRAL</t>
  </si>
  <si>
    <t>G</t>
  </si>
  <si>
    <t>TAXA DE GARANTIA DO EMPREENDIMENTO</t>
  </si>
  <si>
    <t>S</t>
  </si>
  <si>
    <t>TAXA DE SEGURO</t>
  </si>
  <si>
    <t>R</t>
  </si>
  <si>
    <t>TAXA DE RISCO</t>
  </si>
  <si>
    <t>DF</t>
  </si>
  <si>
    <t>TAXA DE DESPESAS FINANCEIRAS</t>
  </si>
  <si>
    <t>TAXA DE LUCRO</t>
  </si>
  <si>
    <t>I</t>
  </si>
  <si>
    <t>CPRB (INSS)</t>
  </si>
  <si>
    <t>VALOR (R$)</t>
  </si>
  <si>
    <t>MÊS 1</t>
  </si>
  <si>
    <t>MÊS 2</t>
  </si>
  <si>
    <t>MÊS 3</t>
  </si>
  <si>
    <t>MÊS 4</t>
  </si>
  <si>
    <t>Total parcela</t>
  </si>
  <si>
    <r>
      <rPr>
        <b/>
        <sz val="11"/>
        <rFont val="Arial"/>
        <family val="2"/>
      </rPr>
      <t xml:space="preserve">PROPRIETÁRIO: </t>
    </r>
    <r>
      <rPr>
        <sz val="11"/>
        <rFont val="Arial"/>
        <family val="2"/>
      </rPr>
      <t>MUNICÍPIO DE ITAITUBA</t>
    </r>
  </si>
  <si>
    <r>
      <rPr>
        <b/>
        <sz val="11"/>
        <rFont val="Arial"/>
        <family val="2"/>
      </rPr>
      <t>BDI:</t>
    </r>
    <r>
      <rPr>
        <sz val="11"/>
        <rFont val="Arial"/>
        <family val="2"/>
      </rPr>
      <t xml:space="preserve"> 29%</t>
    </r>
  </si>
  <si>
    <t>VALOR DA OBRA:</t>
  </si>
  <si>
    <t>ORÇAMENTO SINTÉTICO</t>
  </si>
  <si>
    <r>
      <t xml:space="preserve">TABELA                                 </t>
    </r>
    <r>
      <rPr>
        <sz val="11"/>
        <rFont val="Arial"/>
        <family val="2"/>
      </rPr>
      <t xml:space="preserve">SINAPI/PA - 07/2022                                                                     SEDOP/PA - 05/2022                                               </t>
    </r>
  </si>
  <si>
    <r>
      <t xml:space="preserve">DATA DA EXPEDIÇÃO: </t>
    </r>
    <r>
      <rPr>
        <sz val="11"/>
        <rFont val="Arial"/>
        <family val="2"/>
      </rPr>
      <t>19/08/2022</t>
    </r>
  </si>
  <si>
    <t>ORÇAMENTO ANALÍTICO</t>
  </si>
  <si>
    <t xml:space="preserve">DATA DA EXPEDIÇÃO: </t>
  </si>
  <si>
    <t>CRONOGRAMA FÍSICO FINANCEIRO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</si>
  <si>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</si>
  <si>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</si>
  <si>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</si>
  <si>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</si>
  <si>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</si>
  <si>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</si>
  <si>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</si>
  <si>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</si>
  <si>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</si>
  <si>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</si>
  <si>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</si>
  <si>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</si>
  <si>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</si>
  <si>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</si>
  <si>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</si>
  <si>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</si>
  <si>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</si>
  <si>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</si>
  <si>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</si>
  <si>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Sub-Total</t>
  </si>
  <si>
    <t>TAXA DE TRIBUTOS</t>
  </si>
  <si>
    <t>PIS (geralmente 0,65%)</t>
  </si>
  <si>
    <t>VARIÁVEL</t>
  </si>
  <si>
    <t>COFINS (geralmente 3,00%)</t>
  </si>
  <si>
    <t>ISS (legislação municipal)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</si>
  <si>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</si>
  <si>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</si>
  <si>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</si>
  <si>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</si>
  <si>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MOBILIZAÇÃO E DESMOBILIZAÇÃO</t>
  </si>
  <si>
    <t>CPU 1000</t>
  </si>
  <si>
    <t>Mobilização e Desmobilização</t>
  </si>
  <si>
    <t>19</t>
  </si>
  <si>
    <t>3.4</t>
  </si>
  <si>
    <t>4.3</t>
  </si>
  <si>
    <t>6.1.1</t>
  </si>
  <si>
    <t>6.1.2</t>
  </si>
  <si>
    <t>6.2</t>
  </si>
  <si>
    <t>6.2.1</t>
  </si>
  <si>
    <t>10.2</t>
  </si>
  <si>
    <t>10.3</t>
  </si>
  <si>
    <t>10.4</t>
  </si>
  <si>
    <t>10.5</t>
  </si>
  <si>
    <t>11.1.1</t>
  </si>
  <si>
    <t>11.1.2</t>
  </si>
  <si>
    <t>11.1.3</t>
  </si>
  <si>
    <t>11.1.4</t>
  </si>
  <si>
    <t>11.1.5</t>
  </si>
  <si>
    <t>11.1.6</t>
  </si>
  <si>
    <t>11.1.7</t>
  </si>
  <si>
    <t>11.1.8</t>
  </si>
  <si>
    <t>11.1.9</t>
  </si>
  <si>
    <t>11.1.10</t>
  </si>
  <si>
    <t>11.1.11</t>
  </si>
  <si>
    <t>11.1.12</t>
  </si>
  <si>
    <t>12.3</t>
  </si>
  <si>
    <t>12.4</t>
  </si>
  <si>
    <t>12.5</t>
  </si>
  <si>
    <t>12.6</t>
  </si>
  <si>
    <t>12.7</t>
  </si>
  <si>
    <t>12.8</t>
  </si>
  <si>
    <t>14.3</t>
  </si>
  <si>
    <t>14.4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</si>
  <si>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</si>
  <si>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</si>
  <si>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</si>
  <si>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</si>
  <si>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</si>
  <si>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</si>
  <si>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</si>
  <si>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</si>
  <si>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</si>
  <si>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</si>
  <si>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</si>
  <si>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</si>
  <si>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</si>
  <si>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</si>
  <si>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</si>
  <si>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</si>
  <si>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</si>
  <si>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</si>
  <si>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</si>
  <si>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</si>
  <si>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</si>
  <si>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</si>
  <si>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</si>
  <si>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1.1. CPU 1000 - Mobilização e Desmobilização (un)</t>
  </si>
  <si>
    <t>PRÓPRIA</t>
  </si>
  <si>
    <t>UND</t>
  </si>
  <si>
    <t>2.1. 69 - Administração local da obra (un)</t>
  </si>
  <si>
    <t>3.1. 011340 - Placa de obra em lona com plotagem de gráfica (M2)</t>
  </si>
  <si>
    <t>3.2. 010009 - Locação da obra a trena (M2)</t>
  </si>
  <si>
    <t>3.3. 010005 - Barracão de madeira/Almoxarifado (M2)</t>
  </si>
  <si>
    <t>3.4. 010003 - Tapume c/ chapa de madeirit e=10mm (h=2.20m) (M2)</t>
  </si>
  <si>
    <t>4.1. 030010 - Escavação manual ate 1.50m de profundidade (M3)</t>
  </si>
  <si>
    <t>4.2. 030254 - Reaterro compactado (M3)</t>
  </si>
  <si>
    <t>4.3. 030011 - Aterro incluindo carga, descarga, transporte e apiloamento (M3)</t>
  </si>
  <si>
    <t>5.1.1. 040257 - Lastro de concreto magro c/ seixo (M3)</t>
  </si>
  <si>
    <t>5.1.2. 051172 - Concreto armado FCK=25MPA com forma aparente - 1 reaproveitamento (incl. lançamento e aden (M3)</t>
  </si>
  <si>
    <t>5.2.1. 040284 - Baldrame em concreto armado c/ cinta de amarração (M3)</t>
  </si>
  <si>
    <t>6.1.1. 051172 - Concreto armado dos pilares fck = 25MPA c/ forma mad. branca (incl. lançamento e adensamento) (M3)</t>
  </si>
  <si>
    <t>6.1.2. 051172 - Concreto armado das percintas fck = 25MPA c/ forma mad. branca (incl. lançamento e adensamento) (M3)</t>
  </si>
  <si>
    <t>6.2.1. 050729 - Concreto armado da laje da caixa d' água fck=20MPA c/ forma mad. branca (incl. lançamento e adensamento) (M3)</t>
  </si>
  <si>
    <t>7.1. 080293 - Impermeabilização para baldrame (M2)</t>
  </si>
  <si>
    <t>8.1. 060046 - Alvenaria tijolo de barro a cutelo (M2)</t>
  </si>
  <si>
    <t>8.2. 93183 - VERGA PRÉ-MOLDADA PARA JANELAS COM MAIS DE 1,5 M DE VÃO. AF_03/2016 (M)</t>
  </si>
  <si>
    <t>8.3. 93184 - VERGA PRÉ-MOLDADA PARA PORTAS COM ATÉ 1,5 M DE VÃO. AF_03/2016 (M)</t>
  </si>
  <si>
    <t>9.1. 110143 - Chapisco de cimento e areia no traço 1:3 (M2)</t>
  </si>
  <si>
    <t>9.2. 110763 - Reboco com argamassa 1:6:Adit. Plast. (M2)</t>
  </si>
  <si>
    <t>9.3. 110644 - Revestimento Cerâmico Padrão Médio (M2)</t>
  </si>
  <si>
    <t>9.4. 110762 - Emboço com argamassa 1:6:Adit. Plast. (M2)</t>
  </si>
  <si>
    <t>10.1. 130507 - Camada impermeabilizadora e=10cm c/ seixo (M2)</t>
  </si>
  <si>
    <t>10.2. 130110 - Camada regularizadora no traço 1:4 (M2)</t>
  </si>
  <si>
    <t>10.3. 130492 - Calçada (incl.alicerce, baldrame e concreto c/ junta seca) (M2)</t>
  </si>
  <si>
    <t>10.4. 130119 - Lajota ceramica - PEI V, Tipo A - Areas Secas (M2)</t>
  </si>
  <si>
    <t>10.5. 130119 - Lajota ceramica - Antiderrapante PEI V Tipo A - Areas Molhadas (banheiros) (M2)</t>
  </si>
  <si>
    <t>11.1.1. 170081 - Ponto de luz / força (c/tubul., cx. e fiaçao) ate 200W (Pt)</t>
  </si>
  <si>
    <t>11.1.12. 97589 - Luminária de Led com plafon E27 (UN)</t>
  </si>
  <si>
    <t>11.1.11. 170978 - Luminária  c/ lâmp de emergência (UN)</t>
  </si>
  <si>
    <t>11.1.10. 171175 - Isolador roldana 72x72 (UN)</t>
  </si>
  <si>
    <t>11.1.9. 171017 - Eletroduto de F°G° de 1" (M)</t>
  </si>
  <si>
    <t>11.1.8. 171092 - Eletroduto de F°G° de 3/4" (M)</t>
  </si>
  <si>
    <t>11.1.7. 180680 - Caixa em alvenaria de  40x40x40cm c/ tpo. concreto (UN)</t>
  </si>
  <si>
    <t>11.1.6. 170073 - Quadro de mediçao bifasico (c/ disjuntor) (UN)</t>
  </si>
  <si>
    <t>11.1.5. 250732 - Ventilador de teto (UN)</t>
  </si>
  <si>
    <t>11.1.4. 171164 - Haste de Aço cobreada 5/8"x2,40m c/ conector (UN)</t>
  </si>
  <si>
    <t>11.1.3. 170322 - Centro de distribuiçao p/ 24 disjuntores (c/ barramento) (UN)</t>
  </si>
  <si>
    <t>11.1.2. 170701 - Ponto de força (tubul., fiaçao e disjuntor) acima de 200W (Pt)</t>
  </si>
  <si>
    <t>12.1. 180214 - Ponto de esgoto (incl. tubos, conexoes,cx. e ralos) (Pt)</t>
  </si>
  <si>
    <t>12.2. 180299 - Ponto de agua (incl. tubos e conexoes) (Pt)</t>
  </si>
  <si>
    <t>12.3. 231084 - Ponto de dreno p/ split (10m) (Pt)</t>
  </si>
  <si>
    <t>12.4. 180485 - Fossa septica conc.arm.d=1,60m p=2,75m cap=40 pessoas (UN)</t>
  </si>
  <si>
    <t>12.5. 180543 - Sumidouro em alvenaria c/ tpo.em concreto - cap= 50 pessoas (UN)</t>
  </si>
  <si>
    <t>12.6. 98102 - CAIXA DE GORDURA SIMPLES, CIRCULAR, EM CONCRETO PRÉ-MOLDADO, DIÂMETRO INTERNO = 0,4 M, ALTURA INTERNA = 0,4 M. AF_12/2020 (UN)</t>
  </si>
  <si>
    <t>12.7. 74166/001 - CAIXA DE INSPEÇÃO EM CONCRETO PRÉ-MOLDADO DN 60CM COM TAMPA H= 60CM - FORNECIMENTO E INSTALACAO (UN)</t>
  </si>
  <si>
    <t>12.8. 180461 - Reservatório em polietileno de 1.000 L (UN)</t>
  </si>
  <si>
    <t>13.1. 140348 - Barroteamento em madeira de lei p/ forro PVC (M2)</t>
  </si>
  <si>
    <t>13.2. 141336 - Forro em lambri de PVC (M2)</t>
  </si>
  <si>
    <t>14.1. 090065 - Esquadria mad. e=3cm c/ caix. aduela e alizar (M2)</t>
  </si>
  <si>
    <t>14.2. 94573 - JANELA DE ALUMÍNIO DE CORRER COM 4 FOLHAS PARA VIDROS, COM VIDROS, BATENTE, ACABAMENTO COM ACETATO OU BRILHANTE E FERRAGENS. EXCLUSIVE ALIZAR E CONTRAMARCO. FORNECIMENTO E INSTALAÇÃO. AF_12/2019 (M2)</t>
  </si>
  <si>
    <t>14.3. 090822 - Portões de ferro em metalom (incl. pintura anti corrosiva) (M2)</t>
  </si>
  <si>
    <t>14.4. 090825 - Grade de ferro em metalom  (incl. pint.anti-corrosiva) (M2)</t>
  </si>
  <si>
    <t>15.1. 151285 - Acrílica acetinada c/ massa e selador - interna e externa (M2)</t>
  </si>
  <si>
    <t>15.2. 150301 - Esmalte s/ parede c/ massa e selador (M2)</t>
  </si>
  <si>
    <t>16.1. 190090 - Bacia sifonada de louça c/ assento (UN)</t>
  </si>
  <si>
    <t>16.2. 190375 - Lavatorio de louça c/col.,torneira,sifao e valv. (UN)</t>
  </si>
  <si>
    <t>16.3. 190238 - Pia 01 cuba em aço inox c/torn.,sifao e valv.(1,50m) (UN)</t>
  </si>
  <si>
    <t>16.4. 190218 - Chuveiro em PVC (UN)</t>
  </si>
  <si>
    <t>16.5. 190085 - Tanque de louça c/ torneira, sifao e valvula (UN)</t>
  </si>
  <si>
    <t>16.6. 190230 - Torneira plastica de 1/2" (UN)</t>
  </si>
  <si>
    <t>16.7. 95544 - PAPELEIRA DE PAREDE EM METAL CROMADO SEM TAMPA, INCLUSO FIXAÇÃO. AF_01/2020 (UN)</t>
  </si>
  <si>
    <t>16.8. 95547 - SABONETEIRA PLASTICA TIPO DISPENSER PARA SABONETE LIQUIDO COM RESERVATORIO 800 A 1500 ML, INCLUSO FIXAÇÃO. AF_01/2020 (UN)</t>
  </si>
  <si>
    <t>16.9. 00037399 - CABIDE/GANCHO DE BANHEIRO SIMPLES EM METAL CROMADO (UN)</t>
  </si>
  <si>
    <t>16.10. 00037400 - PAPELEIRA PLASTICA TIPO DISPENSER PARA PAPEL HIGIENICO ROLAO (UN)</t>
  </si>
  <si>
    <t>16.11. 190691 - Ducha higienica cromada (UN)</t>
  </si>
  <si>
    <t>16.12. 100868 - BARRA DE APOIO RETA, EM ACO INOX POLIDO, COMPRIMENTO 80 CM,  FIXADA NA PAREDE - FORNECIMENTO E INSTALAÇÃO. AF_01/2020 (UN)</t>
  </si>
  <si>
    <t>16.13. 100864 - BARRA DE APOIO EM "L", EM ACO INOX POLIDO 80 X 80 CM, FIXADA NA PAREDE - FORNECIMENTO E INSTALACAO. AF_01/2020 (UN)</t>
  </si>
  <si>
    <t>16.14. 100870 - BARRA DE APOIO RETA, EM ALUMINIO, COMPRIMENTO 40 CM,  FIXADA NA PAREDE - FORNECIMENTO E INSTALAÇÃO. AF_01/2020 (UN)</t>
  </si>
  <si>
    <t>16.15. 100871 - BARRA DE APOIO RETA, EM ALUMINIO, COMPRIMENTO 70 CM,  FIXADA NA PAREDE - FORNECIMENTO E INSTALAÇÃO. AF_01/2020 (UN)</t>
  </si>
  <si>
    <t>16.16. 190097 - Torneira cromada de 1/2" p/ jardim (UN)</t>
  </si>
  <si>
    <t>17.1. 071360 - Estrutura metálica p/ cobertura - (Incl. pintura anti-corrosiva) (KG)</t>
  </si>
  <si>
    <t>17.2. 071510 - Cobertura -Telha termoacústica e=30mm chapa chapa com isolamento em poliuretano (M2)</t>
  </si>
  <si>
    <t>18.1. 241468 - Placa de sinalização fotoluminoscente (UN)</t>
  </si>
  <si>
    <t>18.2. 201507 - Extintor de incêndio ABC -  6Kg (UN)</t>
  </si>
  <si>
    <t>19.1. 270220 - Limpeza geral e entrega da obra (M2)</t>
  </si>
  <si>
    <t>19.2. 260188 - Mastro em fo.go. sobre base de concreto-3 un(det.22) (CJ)</t>
  </si>
  <si>
    <t>19.3. 260651 - Mureta em alvenaria,rebocada e pintada 2 faces(h=1.0m) (M)</t>
  </si>
  <si>
    <t>19.4. 261526 - Cerca c/ mourão em concreto e tela de arame galvanizado h=2,0m (M)</t>
  </si>
  <si>
    <t>19.5. 250582 - Tela de arame galv.fio 12#2" fix.c/cant.de ferro(s/muro) - Horta (M2)</t>
  </si>
  <si>
    <t>19.6. 260168 - Plantio de grama (incl. terra preta) (M2)</t>
  </si>
  <si>
    <t>19.7. 091379 - Portas de vidro conforme projetos (M2)</t>
  </si>
  <si>
    <t>19.8. 251463 - Armário em MDF (c/ gavetas/prateleiras e portas) (M2)</t>
  </si>
  <si>
    <t>19.9. 241318 - Placa de inauguração  em aço inox/letras bx. relevo- (40 x 30cm) (UN)</t>
  </si>
  <si>
    <r>
      <rPr>
        <b/>
        <sz val="11"/>
        <rFont val="Arial"/>
        <family val="2"/>
      </rP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</si>
  <si>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r>
      <t xml:space="preserve">LOCAL DA OBRA: </t>
    </r>
    <r>
      <rPr>
        <sz val="11"/>
        <rFont val="Arial"/>
        <family val="2"/>
      </rPr>
      <t>ALDEIA DAJE KAPAP, MARGEM DIREITA DO RIO TAPAJÓS, SENTIDO SÃO GUABIRABA, ITAITUBA/PA</t>
    </r>
  </si>
  <si>
    <t>TRATOR DE ESTEIRAS, POTÊNCIA 150 HP, PESO OPERACIONAL 16,7 T, COM RODA MOTRIZ ELEVADA E LÂMINA 3,18 M3 - MATERIAIS NA OPERAÇÃO.</t>
  </si>
  <si>
    <t>Transporte comercial com caminhão carroceria 9 t, rodovia com revestimento primário</t>
  </si>
  <si>
    <t>Servente com encargos complementares</t>
  </si>
  <si>
    <t>COMPOSIÇÃO MOBILIZAÇÃO E DESMOBILIZAÇÃO</t>
  </si>
  <si>
    <t>CPU 900007 - Transporte comercial com caminhão carroceria 9 t, rodovia com revestimento primário (un)</t>
  </si>
  <si>
    <t>TRANSPORTE COMERCIAL COM CAMINHAO CARROCERIA 9 T, RODOVIA COM REVESTIMENTO PRIMARIO</t>
  </si>
  <si>
    <t>MOTORISTA DE CAMINHÃO COM ENCARGOS COMPLEMENTARES</t>
  </si>
  <si>
    <t xml:space="preserve">	88316</t>
  </si>
  <si>
    <r>
      <rPr>
        <b/>
        <sz val="11"/>
        <rFont val="Arial"/>
        <family val="2"/>
      </rP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</si>
  <si>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r>
      <t xml:space="preserve">OBRA: </t>
    </r>
    <r>
      <rPr>
        <sz val="11"/>
        <rFont val="Arial"/>
        <family val="2"/>
      </rPr>
      <t>ESCOLA MUNICIPAL DE ENSINO INFANTIL E FUNDAMENTAL KIRIXI CAKWATPU (ANEXO SAWRE BA'AY)</t>
    </r>
  </si>
  <si>
    <t>PLANILHA ORÇAMENTÁRIA PARA A CONSTRUÇÃO DA ESCOLA MUNICIPAL DE ENSINO INFANTIL E FUNDAMENTAL KIRIXI CAKWATPU (ANEXO SAWRE BA'AY).</t>
  </si>
  <si>
    <t>PROJETO PARA A CONSTRUÇÃO DA ESCOLA MUNICIPAL DE ENSINO INFANTIL E FUNDAMENTAL KIRIXI CAKWATPU (ANEXO SAWRE BA'AY)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</si>
</sst>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000"/>
    <numFmt numFmtId="165" formatCode="#,##0.00%"/>
    <numFmt numFmtId="166" formatCode="#,##0.00\'\ %\'"/>
    <numFmt numFmtId="167" formatCode="&quot;R$&quot;\ #,##0.00"/>
  </numFmts>
  <fonts count="35">
    <font>
      <sz val="11"/>
      <color theme="1"/>
      <name val="Calibri"/>
      <family val="2"/>
      <scheme val="minor"/>
    </font>
    <font>
      <sz val="9"/>
      <color rgb="FF000000"/>
      <name val="SansSerif"/>
      <family val="2"/>
    </font>
    <font>
      <b/>
      <sz val="7"/>
      <color rgb="FF000000"/>
      <name val="Arial"/>
      <family val="2"/>
    </font>
    <font>
      <b/>
      <sz val="5"/>
      <color rgb="FF000000"/>
      <name val="SansSerif"/>
      <family val="2"/>
    </font>
    <font>
      <b/>
      <sz val="5"/>
      <color rgb="FF000000"/>
      <name val="Arial"/>
      <family val="2"/>
    </font>
    <font>
      <sz val="6"/>
      <color rgb="FF000000"/>
      <name val="SansSerif"/>
      <family val="2"/>
    </font>
    <font>
      <b/>
      <sz val="6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6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SansSerif"/>
      <family val="2"/>
    </font>
    <font>
      <b/>
      <sz val="11"/>
      <name val="Arial"/>
      <family val="1"/>
    </font>
    <font>
      <sz val="11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4"/>
      <name val="Courier New"/>
      <family val="3"/>
    </font>
    <font>
      <sz val="11"/>
      <color theme="1"/>
      <name val="Arial"/>
      <family val="2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sz val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CCCCC"/>
      </patternFill>
    </fill>
    <fill>
      <patternFill patternType="solid">
        <fgColor rgb="FFCCCCCC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double">
        <color indexed="64"/>
      </top>
      <bottom style="thin">
        <color rgb="FF000000"/>
      </bottom>
      <diagonal/>
    </border>
    <border>
      <left/>
      <right style="double">
        <color indexed="64"/>
      </right>
      <top style="double">
        <color indexed="64"/>
      </top>
      <bottom style="thin">
        <color rgb="FF000000"/>
      </bottom>
      <diagonal/>
    </border>
    <border>
      <left style="double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/>
      <top/>
      <bottom style="thin">
        <color rgb="FF000000"/>
      </bottom>
      <diagonal/>
    </border>
    <border>
      <left/>
      <right style="double">
        <color indexed="64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7" fillId="14" borderId="1"/>
    <xf numFmtId="0" fontId="7" fillId="14" borderId="1"/>
    <xf numFmtId="0" fontId="7" fillId="14" borderId="1"/>
    <xf numFmtId="0" fontId="7" fillId="14" borderId="1"/>
  </cellStyleXfs>
  <cellXfs count="304">
    <xf numFmtId="0" fontId="0" fillId="0" borderId="0" xfId="0"/>
    <xf numFmtId="0" fontId="4" fillId="6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justify" vertical="top" wrapText="1"/>
    </xf>
    <xf numFmtId="164" fontId="5" fillId="9" borderId="2" xfId="0" applyNumberFormat="1" applyFont="1" applyFill="1" applyBorder="1" applyAlignment="1">
      <alignment horizontal="right" vertical="top" wrapText="1"/>
    </xf>
    <xf numFmtId="4" fontId="5" fillId="10" borderId="2" xfId="0" applyNumberFormat="1" applyFont="1" applyFill="1" applyBorder="1" applyAlignment="1">
      <alignment horizontal="right" vertical="top" wrapText="1"/>
    </xf>
    <xf numFmtId="0" fontId="7" fillId="14" borderId="1" xfId="1"/>
    <xf numFmtId="0" fontId="6" fillId="6" borderId="2" xfId="1" applyFont="1" applyFill="1" applyBorder="1" applyAlignment="1">
      <alignment horizontal="center" vertical="center" wrapText="1"/>
    </xf>
    <xf numFmtId="4" fontId="6" fillId="14" borderId="2" xfId="1" applyNumberFormat="1" applyFont="1" applyBorder="1" applyAlignment="1">
      <alignment horizontal="right" vertical="center" wrapText="1"/>
    </xf>
    <xf numFmtId="0" fontId="9" fillId="14" borderId="2" xfId="1" applyFont="1" applyBorder="1" applyAlignment="1">
      <alignment horizontal="left" vertical="center" wrapText="1"/>
    </xf>
    <xf numFmtId="0" fontId="9" fillId="14" borderId="2" xfId="1" applyFont="1" applyBorder="1" applyAlignment="1">
      <alignment horizontal="center" vertical="center" wrapText="1"/>
    </xf>
    <xf numFmtId="4" fontId="9" fillId="14" borderId="2" xfId="1" applyNumberFormat="1" applyFont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0" fontId="7" fillId="14" borderId="3" xfId="1" applyBorder="1" applyAlignment="1" applyProtection="1">
      <alignment wrapText="1"/>
      <protection locked="0"/>
    </xf>
    <xf numFmtId="0" fontId="7" fillId="14" borderId="4" xfId="1" applyBorder="1" applyAlignment="1" applyProtection="1">
      <alignment wrapText="1"/>
      <protection locked="0"/>
    </xf>
    <xf numFmtId="0" fontId="7" fillId="15" borderId="5" xfId="1" applyFill="1" applyBorder="1" applyAlignment="1" applyProtection="1">
      <alignment wrapText="1"/>
      <protection locked="0"/>
    </xf>
    <xf numFmtId="4" fontId="10" fillId="15" borderId="3" xfId="1" applyNumberFormat="1" applyFont="1" applyFill="1" applyBorder="1" applyAlignment="1">
      <alignment horizontal="right" vertical="center" wrapText="1"/>
    </xf>
    <xf numFmtId="0" fontId="7" fillId="15" borderId="7" xfId="1" applyFill="1" applyBorder="1" applyAlignment="1" applyProtection="1">
      <alignment wrapText="1"/>
      <protection locked="0"/>
    </xf>
    <xf numFmtId="0" fontId="12" fillId="16" borderId="11" xfId="0" applyFont="1" applyFill="1" applyBorder="1" applyAlignment="1">
      <alignment horizontal="left" vertical="top" wrapText="1"/>
    </xf>
    <xf numFmtId="0" fontId="12" fillId="16" borderId="1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14" borderId="16" xfId="1" applyFont="1" applyBorder="1" applyAlignment="1">
      <alignment horizontal="left" vertical="center" wrapText="1"/>
    </xf>
    <xf numFmtId="4" fontId="6" fillId="14" borderId="17" xfId="1" applyNumberFormat="1" applyFont="1" applyBorder="1" applyAlignment="1">
      <alignment horizontal="right" vertical="center" wrapText="1"/>
    </xf>
    <xf numFmtId="0" fontId="9" fillId="14" borderId="16" xfId="1" applyFont="1" applyBorder="1" applyAlignment="1">
      <alignment horizontal="left" vertical="center" wrapText="1"/>
    </xf>
    <xf numFmtId="4" fontId="9" fillId="14" borderId="17" xfId="1" applyNumberFormat="1" applyFont="1" applyBorder="1" applyAlignment="1">
      <alignment horizontal="right" vertical="center" wrapText="1"/>
    </xf>
    <xf numFmtId="0" fontId="0" fillId="0" borderId="9" xfId="0" applyBorder="1"/>
    <xf numFmtId="0" fontId="0" fillId="0" borderId="1" xfId="0" applyBorder="1"/>
    <xf numFmtId="0" fontId="12" fillId="16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top" wrapText="1"/>
    </xf>
    <xf numFmtId="4" fontId="5" fillId="10" borderId="17" xfId="0" applyNumberFormat="1" applyFont="1" applyFill="1" applyBorder="1" applyAlignment="1">
      <alignment horizontal="right" vertical="top" wrapText="1"/>
    </xf>
    <xf numFmtId="0" fontId="0" fillId="2" borderId="11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4" fontId="3" fillId="12" borderId="17" xfId="0" applyNumberFormat="1" applyFont="1" applyFill="1" applyBorder="1" applyAlignment="1">
      <alignment horizontal="right" vertical="top" wrapText="1"/>
    </xf>
    <xf numFmtId="4" fontId="6" fillId="14" borderId="17" xfId="0" applyNumberFormat="1" applyFont="1" applyFill="1" applyBorder="1" applyAlignment="1">
      <alignment horizontal="right" vertical="center" wrapText="1"/>
    </xf>
    <xf numFmtId="0" fontId="0" fillId="2" borderId="12" xfId="0" applyFill="1" applyBorder="1" applyAlignment="1" applyProtection="1">
      <alignment wrapText="1"/>
      <protection locked="0"/>
    </xf>
    <xf numFmtId="0" fontId="0" fillId="2" borderId="34" xfId="0" applyFill="1" applyBorder="1" applyAlignment="1" applyProtection="1">
      <alignment wrapText="1"/>
      <protection locked="0"/>
    </xf>
    <xf numFmtId="0" fontId="0" fillId="2" borderId="35" xfId="0" applyFill="1" applyBorder="1" applyAlignment="1" applyProtection="1">
      <alignment wrapText="1"/>
      <protection locked="0"/>
    </xf>
    <xf numFmtId="4" fontId="6" fillId="14" borderId="38" xfId="0" applyNumberFormat="1" applyFont="1" applyFill="1" applyBorder="1" applyAlignment="1">
      <alignment horizontal="right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11" xfId="0" applyBorder="1"/>
    <xf numFmtId="0" fontId="0" fillId="0" borderId="12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65" fontId="10" fillId="14" borderId="3" xfId="1" applyNumberFormat="1" applyFont="1" applyBorder="1" applyAlignment="1">
      <alignment horizontal="right" vertical="center" wrapText="1"/>
    </xf>
    <xf numFmtId="0" fontId="7" fillId="14" borderId="1" xfId="2"/>
    <xf numFmtId="0" fontId="1" fillId="15" borderId="4" xfId="1" applyFont="1" applyFill="1" applyBorder="1" applyAlignment="1">
      <alignment horizontal="center" vertical="center" wrapText="1"/>
    </xf>
    <xf numFmtId="0" fontId="1" fillId="15" borderId="42" xfId="1" applyFont="1" applyFill="1" applyBorder="1" applyAlignment="1">
      <alignment horizontal="center" vertical="center" wrapText="1"/>
    </xf>
    <xf numFmtId="0" fontId="7" fillId="15" borderId="21" xfId="1" applyFill="1" applyBorder="1" applyAlignment="1" applyProtection="1">
      <alignment wrapText="1"/>
      <protection locked="0"/>
    </xf>
    <xf numFmtId="0" fontId="7" fillId="15" borderId="45" xfId="1" applyFill="1" applyBorder="1" applyAlignment="1" applyProtection="1">
      <alignment wrapText="1"/>
      <protection locked="0"/>
    </xf>
    <xf numFmtId="0" fontId="7" fillId="14" borderId="1" xfId="3"/>
    <xf numFmtId="0" fontId="19" fillId="14" borderId="1" xfId="3" applyFont="1" applyAlignment="1">
      <alignment horizontal="left" vertical="center"/>
    </xf>
    <xf numFmtId="0" fontId="8" fillId="14" borderId="1" xfId="3" applyFont="1" applyAlignment="1">
      <alignment horizontal="left" vertical="center"/>
    </xf>
    <xf numFmtId="0" fontId="8" fillId="14" borderId="1" xfId="3" applyFont="1" applyAlignment="1">
      <alignment horizontal="left"/>
    </xf>
    <xf numFmtId="0" fontId="25" fillId="14" borderId="51" xfId="3" applyFont="1" applyBorder="1" applyAlignment="1">
      <alignment horizontal="center"/>
    </xf>
    <xf numFmtId="0" fontId="25" fillId="14" borderId="52" xfId="3" applyFont="1" applyBorder="1" applyAlignment="1">
      <alignment horizontal="center"/>
    </xf>
    <xf numFmtId="0" fontId="24" fillId="14" borderId="53" xfId="3" applyFont="1" applyBorder="1" applyAlignment="1">
      <alignment horizontal="center" vertical="center"/>
    </xf>
    <xf numFmtId="0" fontId="24" fillId="14" borderId="54" xfId="3" applyFont="1" applyBorder="1" applyAlignment="1">
      <alignment horizontal="center" vertical="center"/>
    </xf>
    <xf numFmtId="0" fontId="26" fillId="14" borderId="56" xfId="3" applyFont="1" applyBorder="1" applyAlignment="1">
      <alignment horizontal="center"/>
    </xf>
    <xf numFmtId="10" fontId="26" fillId="14" borderId="57" xfId="3" applyNumberFormat="1" applyFont="1" applyBorder="1" applyAlignment="1">
      <alignment horizontal="center"/>
    </xf>
    <xf numFmtId="10" fontId="27" fillId="18" borderId="58" xfId="3" applyNumberFormat="1" applyFont="1" applyFill="1" applyBorder="1" applyAlignment="1">
      <alignment horizontal="center" vertical="center"/>
    </xf>
    <xf numFmtId="10" fontId="27" fillId="18" borderId="59" xfId="3" applyNumberFormat="1" applyFont="1" applyFill="1" applyBorder="1" applyAlignment="1">
      <alignment horizontal="center" vertical="center"/>
    </xf>
    <xf numFmtId="0" fontId="26" fillId="14" borderId="61" xfId="3" applyFont="1" applyBorder="1" applyAlignment="1">
      <alignment horizontal="center"/>
    </xf>
    <xf numFmtId="10" fontId="26" fillId="14" borderId="62" xfId="3" applyNumberFormat="1" applyFont="1" applyBorder="1" applyAlignment="1">
      <alignment horizontal="center"/>
    </xf>
    <xf numFmtId="10" fontId="27" fillId="18" borderId="63" xfId="3" applyNumberFormat="1" applyFont="1" applyFill="1" applyBorder="1" applyAlignment="1">
      <alignment horizontal="center" vertical="center"/>
    </xf>
    <xf numFmtId="10" fontId="27" fillId="18" borderId="64" xfId="3" applyNumberFormat="1" applyFont="1" applyFill="1" applyBorder="1" applyAlignment="1">
      <alignment horizontal="center" vertical="center"/>
    </xf>
    <xf numFmtId="0" fontId="26" fillId="14" borderId="66" xfId="3" applyFont="1" applyBorder="1" applyAlignment="1">
      <alignment horizontal="center"/>
    </xf>
    <xf numFmtId="10" fontId="26" fillId="14" borderId="67" xfId="3" applyNumberFormat="1" applyFont="1" applyBorder="1" applyAlignment="1">
      <alignment horizontal="center"/>
    </xf>
    <xf numFmtId="10" fontId="27" fillId="18" borderId="68" xfId="3" applyNumberFormat="1" applyFont="1" applyFill="1" applyBorder="1" applyAlignment="1">
      <alignment horizontal="center" vertical="center"/>
    </xf>
    <xf numFmtId="10" fontId="27" fillId="18" borderId="69" xfId="3" applyNumberFormat="1" applyFont="1" applyFill="1" applyBorder="1" applyAlignment="1">
      <alignment horizontal="center" vertical="center"/>
    </xf>
    <xf numFmtId="10" fontId="25" fillId="14" borderId="52" xfId="3" applyNumberFormat="1" applyFont="1" applyBorder="1" applyAlignment="1">
      <alignment horizontal="center"/>
    </xf>
    <xf numFmtId="10" fontId="25" fillId="14" borderId="57" xfId="3" applyNumberFormat="1" applyFont="1" applyBorder="1" applyAlignment="1">
      <alignment horizontal="center"/>
    </xf>
    <xf numFmtId="0" fontId="26" fillId="14" borderId="73" xfId="3" applyFont="1" applyBorder="1" applyAlignment="1">
      <alignment horizontal="center"/>
    </xf>
    <xf numFmtId="10" fontId="25" fillId="14" borderId="73" xfId="3" applyNumberFormat="1" applyFont="1" applyBorder="1" applyAlignment="1">
      <alignment horizontal="center"/>
    </xf>
    <xf numFmtId="10" fontId="27" fillId="18" borderId="53" xfId="3" applyNumberFormat="1" applyFont="1" applyFill="1" applyBorder="1" applyAlignment="1">
      <alignment horizontal="center" vertical="center"/>
    </xf>
    <xf numFmtId="10" fontId="27" fillId="18" borderId="54" xfId="3" applyNumberFormat="1" applyFont="1" applyFill="1" applyBorder="1" applyAlignment="1">
      <alignment horizontal="center" vertical="center"/>
    </xf>
    <xf numFmtId="0" fontId="26" fillId="14" borderId="56" xfId="3" applyFont="1" applyBorder="1"/>
    <xf numFmtId="0" fontId="26" fillId="14" borderId="61" xfId="3" applyFont="1" applyBorder="1"/>
    <xf numFmtId="0" fontId="26" fillId="14" borderId="66" xfId="3" applyFont="1" applyBorder="1"/>
    <xf numFmtId="10" fontId="26" fillId="14" borderId="73" xfId="3" applyNumberFormat="1" applyFont="1" applyBorder="1" applyAlignment="1">
      <alignment horizontal="center"/>
    </xf>
    <xf numFmtId="0" fontId="26" fillId="14" borderId="71" xfId="3" applyFont="1" applyBorder="1" applyAlignment="1">
      <alignment vertical="center"/>
    </xf>
    <xf numFmtId="0" fontId="26" fillId="14" borderId="79" xfId="3" applyFont="1" applyBorder="1" applyAlignment="1">
      <alignment vertical="center"/>
    </xf>
    <xf numFmtId="0" fontId="26" fillId="14" borderId="72" xfId="3" applyFont="1" applyBorder="1" applyAlignment="1">
      <alignment horizontal="center" vertical="center"/>
    </xf>
    <xf numFmtId="10" fontId="25" fillId="14" borderId="80" xfId="3" applyNumberFormat="1" applyFont="1" applyBorder="1" applyAlignment="1">
      <alignment horizontal="center"/>
    </xf>
    <xf numFmtId="10" fontId="25" fillId="14" borderId="52" xfId="3" applyNumberFormat="1" applyFont="1" applyBorder="1" applyAlignment="1">
      <alignment horizontal="center" vertical="center"/>
    </xf>
    <xf numFmtId="10" fontId="27" fillId="18" borderId="81" xfId="3" applyNumberFormat="1" applyFont="1" applyFill="1" applyBorder="1" applyAlignment="1">
      <alignment horizontal="center" vertical="center"/>
    </xf>
    <xf numFmtId="10" fontId="27" fillId="18" borderId="82" xfId="3" applyNumberFormat="1" applyFont="1" applyFill="1" applyBorder="1" applyAlignment="1">
      <alignment horizontal="center" vertical="center"/>
    </xf>
    <xf numFmtId="0" fontId="31" fillId="14" borderId="1" xfId="3" applyFont="1" applyAlignment="1">
      <alignment horizontal="left"/>
    </xf>
    <xf numFmtId="10" fontId="31" fillId="14" borderId="1" xfId="3" applyNumberFormat="1" applyFont="1" applyAlignment="1">
      <alignment horizontal="center" vertical="center"/>
    </xf>
    <xf numFmtId="4" fontId="10" fillId="19" borderId="2" xfId="1" applyNumberFormat="1" applyFont="1" applyFill="1" applyBorder="1" applyAlignment="1">
      <alignment horizontal="right" vertical="center" wrapText="1"/>
    </xf>
    <xf numFmtId="0" fontId="5" fillId="14" borderId="16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justify" vertical="top" wrapText="1"/>
    </xf>
    <xf numFmtId="0" fontId="5" fillId="14" borderId="2" xfId="0" applyFont="1" applyFill="1" applyBorder="1" applyAlignment="1">
      <alignment horizontal="center" vertical="top" wrapText="1"/>
    </xf>
    <xf numFmtId="164" fontId="5" fillId="14" borderId="2" xfId="0" applyNumberFormat="1" applyFont="1" applyFill="1" applyBorder="1" applyAlignment="1">
      <alignment horizontal="right" vertical="top" wrapText="1"/>
    </xf>
    <xf numFmtId="4" fontId="5" fillId="14" borderId="2" xfId="0" applyNumberFormat="1" applyFont="1" applyFill="1" applyBorder="1" applyAlignment="1">
      <alignment horizontal="right" vertical="top" wrapText="1"/>
    </xf>
    <xf numFmtId="4" fontId="5" fillId="14" borderId="17" xfId="0" applyNumberFormat="1" applyFont="1" applyFill="1" applyBorder="1" applyAlignment="1">
      <alignment horizontal="right" vertical="top" wrapText="1"/>
    </xf>
    <xf numFmtId="0" fontId="0" fillId="14" borderId="11" xfId="0" applyFill="1" applyBorder="1" applyAlignment="1" applyProtection="1">
      <alignment wrapText="1"/>
      <protection locked="0"/>
    </xf>
    <xf numFmtId="0" fontId="0" fillId="14" borderId="1" xfId="0" applyFill="1" applyBorder="1" applyAlignment="1" applyProtection="1">
      <alignment wrapText="1"/>
      <protection locked="0"/>
    </xf>
    <xf numFmtId="4" fontId="3" fillId="14" borderId="17" xfId="0" applyNumberFormat="1" applyFont="1" applyFill="1" applyBorder="1" applyAlignment="1">
      <alignment horizontal="right" vertical="top" wrapText="1"/>
    </xf>
    <xf numFmtId="0" fontId="7" fillId="14" borderId="9" xfId="4" applyBorder="1"/>
    <xf numFmtId="0" fontId="7" fillId="14" borderId="1" xfId="4"/>
    <xf numFmtId="0" fontId="12" fillId="16" borderId="1" xfId="4" applyFont="1" applyFill="1" applyAlignment="1">
      <alignment vertical="top" wrapText="1"/>
    </xf>
    <xf numFmtId="0" fontId="13" fillId="14" borderId="13" xfId="4" applyFont="1" applyBorder="1" applyAlignment="1">
      <alignment horizontal="center" vertical="center"/>
    </xf>
    <xf numFmtId="0" fontId="17" fillId="14" borderId="1" xfId="4" applyFont="1" applyAlignment="1">
      <alignment vertical="center" wrapText="1"/>
    </xf>
    <xf numFmtId="0" fontId="4" fillId="6" borderId="2" xfId="4" applyFont="1" applyFill="1" applyBorder="1" applyAlignment="1">
      <alignment horizontal="center" vertical="center" wrapText="1"/>
    </xf>
    <xf numFmtId="0" fontId="4" fillId="6" borderId="17" xfId="4" applyFont="1" applyFill="1" applyBorder="1" applyAlignment="1">
      <alignment horizontal="center" vertical="center" wrapText="1"/>
    </xf>
    <xf numFmtId="0" fontId="5" fillId="14" borderId="16" xfId="4" applyFont="1" applyBorder="1" applyAlignment="1">
      <alignment horizontal="center" vertical="top" wrapText="1"/>
    </xf>
    <xf numFmtId="0" fontId="5" fillId="14" borderId="2" xfId="4" applyFont="1" applyBorder="1" applyAlignment="1">
      <alignment horizontal="justify" vertical="top" wrapText="1"/>
    </xf>
    <xf numFmtId="0" fontId="5" fillId="14" borderId="2" xfId="4" applyFont="1" applyBorder="1" applyAlignment="1">
      <alignment horizontal="center" vertical="top" wrapText="1"/>
    </xf>
    <xf numFmtId="164" fontId="5" fillId="14" borderId="2" xfId="4" applyNumberFormat="1" applyFont="1" applyBorder="1" applyAlignment="1">
      <alignment horizontal="right" vertical="top" wrapText="1"/>
    </xf>
    <xf numFmtId="4" fontId="5" fillId="14" borderId="2" xfId="4" applyNumberFormat="1" applyFont="1" applyBorder="1" applyAlignment="1">
      <alignment horizontal="right" vertical="top" wrapText="1"/>
    </xf>
    <xf numFmtId="4" fontId="5" fillId="14" borderId="17" xfId="4" applyNumberFormat="1" applyFont="1" applyBorder="1" applyAlignment="1">
      <alignment horizontal="right" vertical="top" wrapText="1"/>
    </xf>
    <xf numFmtId="0" fontId="7" fillId="14" borderId="11" xfId="4" applyBorder="1" applyAlignment="1" applyProtection="1">
      <alignment wrapText="1"/>
      <protection locked="0"/>
    </xf>
    <xf numFmtId="0" fontId="7" fillId="14" borderId="1" xfId="4" applyAlignment="1" applyProtection="1">
      <alignment wrapText="1"/>
      <protection locked="0"/>
    </xf>
    <xf numFmtId="4" fontId="3" fillId="14" borderId="17" xfId="4" applyNumberFormat="1" applyFont="1" applyBorder="1" applyAlignment="1">
      <alignment horizontal="right" vertical="top" wrapText="1"/>
    </xf>
    <xf numFmtId="4" fontId="6" fillId="14" borderId="17" xfId="4" applyNumberFormat="1" applyFont="1" applyBorder="1" applyAlignment="1">
      <alignment horizontal="right" vertical="center" wrapText="1"/>
    </xf>
    <xf numFmtId="0" fontId="7" fillId="14" borderId="39" xfId="4" applyBorder="1"/>
    <xf numFmtId="0" fontId="7" fillId="14" borderId="40" xfId="4" applyBorder="1"/>
    <xf numFmtId="0" fontId="7" fillId="14" borderId="41" xfId="4" applyBorder="1"/>
    <xf numFmtId="0" fontId="7" fillId="14" borderId="11" xfId="4" applyBorder="1"/>
    <xf numFmtId="0" fontId="7" fillId="14" borderId="12" xfId="4" applyBorder="1"/>
    <xf numFmtId="0" fontId="7" fillId="14" borderId="18" xfId="4" applyBorder="1"/>
    <xf numFmtId="0" fontId="7" fillId="14" borderId="19" xfId="4" applyBorder="1"/>
    <xf numFmtId="0" fontId="7" fillId="14" borderId="20" xfId="4" applyBorder="1"/>
    <xf numFmtId="0" fontId="7" fillId="14" borderId="11" xfId="1" applyBorder="1" applyAlignment="1">
      <alignment horizontal="center"/>
    </xf>
    <xf numFmtId="0" fontId="7" fillId="14" borderId="1" xfId="1" applyAlignment="1">
      <alignment horizontal="center"/>
    </xf>
    <xf numFmtId="0" fontId="7" fillId="14" borderId="12" xfId="1" applyBorder="1" applyAlignment="1">
      <alignment horizontal="center"/>
    </xf>
    <xf numFmtId="0" fontId="7" fillId="14" borderId="18" xfId="1" applyBorder="1" applyAlignment="1">
      <alignment horizontal="center"/>
    </xf>
    <xf numFmtId="0" fontId="7" fillId="14" borderId="19" xfId="1" applyBorder="1" applyAlignment="1">
      <alignment horizontal="center"/>
    </xf>
    <xf numFmtId="0" fontId="7" fillId="14" borderId="20" xfId="1" applyBorder="1" applyAlignment="1">
      <alignment horizontal="center"/>
    </xf>
    <xf numFmtId="0" fontId="7" fillId="14" borderId="21" xfId="1" applyBorder="1" applyAlignment="1" applyProtection="1">
      <alignment horizontal="center" wrapText="1"/>
      <protection locked="0"/>
    </xf>
    <xf numFmtId="0" fontId="7" fillId="14" borderId="5" xfId="1" applyBorder="1" applyAlignment="1" applyProtection="1">
      <alignment horizontal="center" wrapText="1"/>
      <protection locked="0"/>
    </xf>
    <xf numFmtId="0" fontId="7" fillId="14" borderId="22" xfId="1" applyBorder="1" applyAlignment="1" applyProtection="1">
      <alignment horizontal="center" wrapText="1"/>
      <protection locked="0"/>
    </xf>
    <xf numFmtId="0" fontId="7" fillId="14" borderId="11" xfId="1" applyBorder="1" applyAlignment="1" applyProtection="1">
      <alignment horizontal="center" wrapText="1"/>
      <protection locked="0"/>
    </xf>
    <xf numFmtId="0" fontId="7" fillId="14" borderId="1" xfId="1" applyAlignment="1" applyProtection="1">
      <alignment horizontal="center" wrapText="1"/>
      <protection locked="0"/>
    </xf>
    <xf numFmtId="0" fontId="7" fillId="14" borderId="23" xfId="1" applyBorder="1" applyAlignment="1" applyProtection="1">
      <alignment horizontal="center" wrapText="1"/>
      <protection locked="0"/>
    </xf>
    <xf numFmtId="0" fontId="13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167" fontId="13" fillId="0" borderId="14" xfId="0" applyNumberFormat="1" applyFont="1" applyBorder="1" applyAlignment="1">
      <alignment horizontal="center" vertical="center" wrapText="1"/>
    </xf>
    <xf numFmtId="167" fontId="13" fillId="0" borderId="15" xfId="0" applyNumberFormat="1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4" fillId="14" borderId="2" xfId="1" applyFont="1" applyBorder="1" applyAlignment="1">
      <alignment horizontal="right" vertical="center" wrapText="1"/>
    </xf>
    <xf numFmtId="0" fontId="6" fillId="14" borderId="2" xfId="1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2" xfId="0" applyBorder="1" applyAlignment="1">
      <alignment horizontal="center"/>
    </xf>
    <xf numFmtId="0" fontId="12" fillId="16" borderId="1" xfId="0" applyFont="1" applyFill="1" applyBorder="1" applyAlignment="1">
      <alignment horizontal="left" vertical="top" wrapText="1"/>
    </xf>
    <xf numFmtId="0" fontId="12" fillId="16" borderId="12" xfId="0" applyFont="1" applyFill="1" applyBorder="1" applyAlignment="1">
      <alignment horizontal="left" vertical="top" wrapText="1"/>
    </xf>
    <xf numFmtId="0" fontId="13" fillId="0" borderId="13" xfId="0" applyFont="1" applyBorder="1" applyAlignment="1">
      <alignment horizontal="center" vertical="center"/>
    </xf>
    <xf numFmtId="0" fontId="14" fillId="0" borderId="13" xfId="0" applyFont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6" fillId="6" borderId="2" xfId="1" applyFont="1" applyFill="1" applyBorder="1" applyAlignment="1">
      <alignment horizontal="center" vertical="center" wrapText="1"/>
    </xf>
    <xf numFmtId="0" fontId="6" fillId="6" borderId="17" xfId="1" applyFont="1" applyFill="1" applyBorder="1" applyAlignment="1">
      <alignment horizontal="center" vertical="center" wrapText="1"/>
    </xf>
    <xf numFmtId="0" fontId="6" fillId="6" borderId="16" xfId="1" applyFont="1" applyFill="1" applyBorder="1" applyAlignment="1">
      <alignment horizontal="center" vertical="center" wrapText="1"/>
    </xf>
    <xf numFmtId="0" fontId="0" fillId="2" borderId="28" xfId="0" applyFill="1" applyBorder="1" applyAlignment="1" applyProtection="1">
      <alignment horizontal="center" wrapText="1"/>
      <protection locked="0"/>
    </xf>
    <xf numFmtId="0" fontId="0" fillId="2" borderId="27" xfId="0" applyFill="1" applyBorder="1" applyAlignment="1" applyProtection="1">
      <alignment horizontal="center" wrapText="1"/>
      <protection locked="0"/>
    </xf>
    <xf numFmtId="0" fontId="0" fillId="2" borderId="29" xfId="0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>
      <alignment horizontal="left" vertical="center" wrapText="1"/>
    </xf>
    <xf numFmtId="0" fontId="2" fillId="4" borderId="31" xfId="0" applyFont="1" applyFill="1" applyBorder="1" applyAlignment="1">
      <alignment horizontal="left" vertical="center" wrapText="1"/>
    </xf>
    <xf numFmtId="0" fontId="2" fillId="4" borderId="32" xfId="0" applyFont="1" applyFill="1" applyBorder="1" applyAlignment="1">
      <alignment horizontal="left" vertical="center" wrapText="1"/>
    </xf>
    <xf numFmtId="0" fontId="3" fillId="5" borderId="30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left" vertical="center" wrapText="1"/>
    </xf>
    <xf numFmtId="0" fontId="3" fillId="11" borderId="33" xfId="0" applyFont="1" applyFill="1" applyBorder="1" applyAlignment="1">
      <alignment horizontal="right" vertical="top" wrapText="1"/>
    </xf>
    <xf numFmtId="0" fontId="3" fillId="11" borderId="6" xfId="0" applyFont="1" applyFill="1" applyBorder="1" applyAlignment="1">
      <alignment horizontal="right" vertical="top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0" fontId="13" fillId="0" borderId="26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25" xfId="0" applyFont="1" applyBorder="1" applyAlignment="1">
      <alignment horizontal="left" vertical="center" wrapText="1"/>
    </xf>
    <xf numFmtId="0" fontId="14" fillId="0" borderId="26" xfId="0" applyFont="1" applyBorder="1" applyAlignment="1">
      <alignment horizontal="left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2" fillId="14" borderId="30" xfId="0" applyFont="1" applyFill="1" applyBorder="1" applyAlignment="1">
      <alignment horizontal="left" vertical="center" wrapText="1"/>
    </xf>
    <xf numFmtId="0" fontId="2" fillId="14" borderId="31" xfId="0" applyFont="1" applyFill="1" applyBorder="1" applyAlignment="1">
      <alignment horizontal="left" vertical="center" wrapText="1"/>
    </xf>
    <xf numFmtId="0" fontId="2" fillId="14" borderId="32" xfId="0" applyFont="1" applyFill="1" applyBorder="1" applyAlignment="1">
      <alignment horizontal="left" vertical="center" wrapText="1"/>
    </xf>
    <xf numFmtId="0" fontId="3" fillId="6" borderId="30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14" borderId="33" xfId="0" applyFont="1" applyFill="1" applyBorder="1" applyAlignment="1">
      <alignment horizontal="right" vertical="top" wrapText="1"/>
    </xf>
    <xf numFmtId="0" fontId="3" fillId="14" borderId="6" xfId="0" applyFont="1" applyFill="1" applyBorder="1" applyAlignment="1">
      <alignment horizontal="right" vertical="top" wrapText="1"/>
    </xf>
    <xf numFmtId="0" fontId="6" fillId="14" borderId="33" xfId="0" applyFont="1" applyFill="1" applyBorder="1" applyAlignment="1">
      <alignment horizontal="right" vertical="center" wrapText="1"/>
    </xf>
    <xf numFmtId="0" fontId="6" fillId="14" borderId="6" xfId="0" applyFont="1" applyFill="1" applyBorder="1" applyAlignment="1">
      <alignment horizontal="right" vertical="center" wrapText="1"/>
    </xf>
    <xf numFmtId="0" fontId="6" fillId="13" borderId="33" xfId="0" applyFont="1" applyFill="1" applyBorder="1" applyAlignment="1">
      <alignment horizontal="right" vertical="center" wrapText="1"/>
    </xf>
    <xf numFmtId="0" fontId="6" fillId="13" borderId="6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left" vertical="top" wrapText="1"/>
    </xf>
    <xf numFmtId="0" fontId="6" fillId="13" borderId="36" xfId="0" applyFont="1" applyFill="1" applyBorder="1" applyAlignment="1">
      <alignment horizontal="right" vertical="center" wrapText="1"/>
    </xf>
    <xf numFmtId="0" fontId="6" fillId="13" borderId="37" xfId="0" applyFont="1" applyFill="1" applyBorder="1" applyAlignment="1">
      <alignment horizontal="right" vertical="center" wrapText="1"/>
    </xf>
    <xf numFmtId="0" fontId="6" fillId="14" borderId="33" xfId="4" applyFont="1" applyBorder="1" applyAlignment="1">
      <alignment horizontal="right" vertical="center" wrapText="1"/>
    </xf>
    <xf numFmtId="0" fontId="6" fillId="14" borderId="6" xfId="4" applyFont="1" applyBorder="1" applyAlignment="1">
      <alignment horizontal="right" vertical="center" wrapText="1"/>
    </xf>
    <xf numFmtId="0" fontId="15" fillId="14" borderId="24" xfId="4" applyFont="1" applyBorder="1" applyAlignment="1">
      <alignment horizontal="center" vertical="center" wrapText="1"/>
    </xf>
    <xf numFmtId="0" fontId="15" fillId="14" borderId="25" xfId="4" applyFont="1" applyBorder="1" applyAlignment="1">
      <alignment horizontal="center" vertical="center" wrapText="1"/>
    </xf>
    <xf numFmtId="0" fontId="15" fillId="14" borderId="26" xfId="4" applyFont="1" applyBorder="1" applyAlignment="1">
      <alignment horizontal="center" vertical="center" wrapText="1"/>
    </xf>
    <xf numFmtId="0" fontId="7" fillId="14" borderId="28" xfId="4" applyBorder="1" applyAlignment="1" applyProtection="1">
      <alignment horizontal="center" wrapText="1"/>
      <protection locked="0"/>
    </xf>
    <xf numFmtId="0" fontId="7" fillId="14" borderId="27" xfId="4" applyBorder="1" applyAlignment="1" applyProtection="1">
      <alignment horizontal="center" wrapText="1"/>
      <protection locked="0"/>
    </xf>
    <xf numFmtId="0" fontId="7" fillId="14" borderId="29" xfId="4" applyBorder="1" applyAlignment="1" applyProtection="1">
      <alignment horizontal="center" wrapText="1"/>
      <protection locked="0"/>
    </xf>
    <xf numFmtId="0" fontId="2" fillId="14" borderId="30" xfId="4" applyFont="1" applyBorder="1" applyAlignment="1">
      <alignment horizontal="left" vertical="center" wrapText="1"/>
    </xf>
    <xf numFmtId="0" fontId="2" fillId="14" borderId="31" xfId="4" applyFont="1" applyBorder="1" applyAlignment="1">
      <alignment horizontal="left" vertical="center" wrapText="1"/>
    </xf>
    <xf numFmtId="0" fontId="2" fillId="14" borderId="32" xfId="4" applyFont="1" applyBorder="1" applyAlignment="1">
      <alignment horizontal="left" vertical="center" wrapText="1"/>
    </xf>
    <xf numFmtId="0" fontId="3" fillId="6" borderId="30" xfId="4" applyFont="1" applyFill="1" applyBorder="1" applyAlignment="1">
      <alignment horizontal="left" vertical="center" wrapText="1"/>
    </xf>
    <xf numFmtId="0" fontId="3" fillId="6" borderId="6" xfId="4" applyFont="1" applyFill="1" applyBorder="1" applyAlignment="1">
      <alignment horizontal="left" vertical="center" wrapText="1"/>
    </xf>
    <xf numFmtId="0" fontId="3" fillId="14" borderId="33" xfId="4" applyFont="1" applyBorder="1" applyAlignment="1">
      <alignment horizontal="right" vertical="top" wrapText="1"/>
    </xf>
    <xf numFmtId="0" fontId="3" fillId="14" borderId="6" xfId="4" applyFont="1" applyBorder="1" applyAlignment="1">
      <alignment horizontal="right" vertical="top" wrapText="1"/>
    </xf>
    <xf numFmtId="0" fontId="7" fillId="14" borderId="8" xfId="4" applyBorder="1" applyAlignment="1">
      <alignment horizontal="center"/>
    </xf>
    <xf numFmtId="0" fontId="7" fillId="14" borderId="9" xfId="4" applyBorder="1" applyAlignment="1">
      <alignment horizontal="center"/>
    </xf>
    <xf numFmtId="0" fontId="7" fillId="14" borderId="10" xfId="4" applyBorder="1" applyAlignment="1">
      <alignment horizontal="center"/>
    </xf>
    <xf numFmtId="0" fontId="7" fillId="14" borderId="11" xfId="4" applyBorder="1" applyAlignment="1">
      <alignment horizontal="center"/>
    </xf>
    <xf numFmtId="0" fontId="7" fillId="14" borderId="1" xfId="4" applyAlignment="1">
      <alignment horizontal="center"/>
    </xf>
    <xf numFmtId="0" fontId="7" fillId="14" borderId="12" xfId="4" applyBorder="1" applyAlignment="1">
      <alignment horizontal="center"/>
    </xf>
    <xf numFmtId="0" fontId="7" fillId="14" borderId="18" xfId="4" applyBorder="1" applyAlignment="1">
      <alignment horizontal="center"/>
    </xf>
    <xf numFmtId="0" fontId="7" fillId="14" borderId="19" xfId="4" applyBorder="1" applyAlignment="1">
      <alignment horizontal="center"/>
    </xf>
    <xf numFmtId="0" fontId="7" fillId="14" borderId="20" xfId="4" applyBorder="1" applyAlignment="1">
      <alignment horizontal="center"/>
    </xf>
    <xf numFmtId="0" fontId="13" fillId="14" borderId="24" xfId="4" applyFont="1" applyBorder="1" applyAlignment="1">
      <alignment horizontal="left" vertical="center" wrapText="1"/>
    </xf>
    <xf numFmtId="0" fontId="13" fillId="14" borderId="25" xfId="4" applyFont="1" applyBorder="1" applyAlignment="1">
      <alignment horizontal="left" vertical="center" wrapText="1"/>
    </xf>
    <xf numFmtId="0" fontId="13" fillId="14" borderId="26" xfId="4" applyFont="1" applyBorder="1" applyAlignment="1">
      <alignment horizontal="left" vertical="center" wrapText="1"/>
    </xf>
    <xf numFmtId="0" fontId="14" fillId="14" borderId="24" xfId="4" applyFont="1" applyBorder="1" applyAlignment="1">
      <alignment horizontal="center" vertical="center" wrapText="1"/>
    </xf>
    <xf numFmtId="0" fontId="14" fillId="14" borderId="26" xfId="4" applyFont="1" applyBorder="1" applyAlignment="1">
      <alignment horizontal="center" vertical="center" wrapText="1"/>
    </xf>
    <xf numFmtId="0" fontId="14" fillId="14" borderId="24" xfId="4" applyFont="1" applyBorder="1" applyAlignment="1">
      <alignment horizontal="left" vertical="center" wrapText="1"/>
    </xf>
    <xf numFmtId="0" fontId="14" fillId="14" borderId="25" xfId="4" applyFont="1" applyBorder="1" applyAlignment="1">
      <alignment horizontal="left" vertical="center" wrapText="1"/>
    </xf>
    <xf numFmtId="0" fontId="14" fillId="14" borderId="26" xfId="4" applyFont="1" applyBorder="1" applyAlignment="1">
      <alignment horizontal="left" vertical="center" wrapText="1"/>
    </xf>
    <xf numFmtId="0" fontId="14" fillId="14" borderId="14" xfId="4" applyFont="1" applyBorder="1" applyAlignment="1">
      <alignment horizontal="center" vertical="center" wrapText="1"/>
    </xf>
    <xf numFmtId="0" fontId="14" fillId="14" borderId="15" xfId="4" applyFont="1" applyBorder="1" applyAlignment="1">
      <alignment horizontal="center" vertical="center" wrapText="1"/>
    </xf>
    <xf numFmtId="167" fontId="13" fillId="14" borderId="14" xfId="4" applyNumberFormat="1" applyFont="1" applyBorder="1" applyAlignment="1">
      <alignment horizontal="center" vertical="center" wrapText="1"/>
    </xf>
    <xf numFmtId="167" fontId="13" fillId="14" borderId="15" xfId="4" applyNumberFormat="1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4" fontId="18" fillId="14" borderId="24" xfId="2" applyNumberFormat="1" applyFont="1" applyBorder="1" applyAlignment="1">
      <alignment horizontal="center" vertical="center"/>
    </xf>
    <xf numFmtId="4" fontId="18" fillId="14" borderId="26" xfId="2" applyNumberFormat="1" applyFont="1" applyBorder="1" applyAlignment="1">
      <alignment horizontal="center" vertical="center"/>
    </xf>
    <xf numFmtId="14" fontId="18" fillId="14" borderId="24" xfId="2" applyNumberFormat="1" applyFont="1" applyBorder="1" applyAlignment="1">
      <alignment horizontal="center" vertical="center"/>
    </xf>
    <xf numFmtId="14" fontId="18" fillId="14" borderId="26" xfId="2" applyNumberFormat="1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7" fillId="14" borderId="21" xfId="1" applyBorder="1" applyAlignment="1">
      <alignment horizontal="center"/>
    </xf>
    <xf numFmtId="0" fontId="7" fillId="14" borderId="5" xfId="1" applyBorder="1" applyAlignment="1">
      <alignment horizontal="center"/>
    </xf>
    <xf numFmtId="0" fontId="7" fillId="14" borderId="46" xfId="1" applyBorder="1" applyAlignment="1">
      <alignment horizontal="center"/>
    </xf>
    <xf numFmtId="0" fontId="14" fillId="0" borderId="13" xfId="0" applyFont="1" applyBorder="1" applyAlignment="1">
      <alignment horizontal="left" vertical="center" wrapText="1"/>
    </xf>
    <xf numFmtId="0" fontId="11" fillId="14" borderId="16" xfId="1" applyFont="1" applyBorder="1" applyAlignment="1">
      <alignment horizontal="left" vertical="center" wrapText="1"/>
    </xf>
    <xf numFmtId="0" fontId="10" fillId="14" borderId="2" xfId="1" applyFont="1" applyBorder="1" applyAlignment="1">
      <alignment horizontal="left" vertical="center" wrapText="1"/>
    </xf>
    <xf numFmtId="4" fontId="10" fillId="14" borderId="2" xfId="1" applyNumberFormat="1" applyFont="1" applyBorder="1" applyAlignment="1">
      <alignment horizontal="right" vertical="center" wrapText="1"/>
    </xf>
    <xf numFmtId="166" fontId="10" fillId="14" borderId="3" xfId="1" applyNumberFormat="1" applyFont="1" applyBorder="1" applyAlignment="1">
      <alignment horizontal="right" vertical="center" wrapText="1"/>
    </xf>
    <xf numFmtId="166" fontId="10" fillId="14" borderId="44" xfId="1" applyNumberFormat="1" applyFont="1" applyBorder="1" applyAlignment="1">
      <alignment horizontal="right" vertical="center" wrapText="1"/>
    </xf>
    <xf numFmtId="4" fontId="2" fillId="17" borderId="2" xfId="1" applyNumberFormat="1" applyFont="1" applyFill="1" applyBorder="1" applyAlignment="1">
      <alignment horizontal="right" vertical="center" wrapText="1"/>
    </xf>
    <xf numFmtId="4" fontId="2" fillId="17" borderId="17" xfId="1" applyNumberFormat="1" applyFont="1" applyFill="1" applyBorder="1" applyAlignment="1">
      <alignment horizontal="right" vertical="center" wrapText="1"/>
    </xf>
    <xf numFmtId="4" fontId="5" fillId="15" borderId="6" xfId="1" applyNumberFormat="1" applyFont="1" applyFill="1" applyBorder="1" applyAlignment="1">
      <alignment horizontal="right" vertical="center" wrapText="1"/>
    </xf>
    <xf numFmtId="4" fontId="10" fillId="15" borderId="2" xfId="1" applyNumberFormat="1" applyFont="1" applyFill="1" applyBorder="1" applyAlignment="1">
      <alignment horizontal="right" vertical="center" wrapText="1"/>
    </xf>
    <xf numFmtId="4" fontId="10" fillId="15" borderId="17" xfId="1" applyNumberFormat="1" applyFont="1" applyFill="1" applyBorder="1" applyAlignment="1">
      <alignment horizontal="right" vertical="center" wrapText="1"/>
    </xf>
    <xf numFmtId="0" fontId="11" fillId="15" borderId="4" xfId="1" applyFont="1" applyFill="1" applyBorder="1" applyAlignment="1">
      <alignment horizontal="center" vertical="center" wrapText="1"/>
    </xf>
    <xf numFmtId="0" fontId="11" fillId="15" borderId="43" xfId="1" applyFont="1" applyFill="1" applyBorder="1" applyAlignment="1">
      <alignment horizontal="center" vertical="center" wrapText="1"/>
    </xf>
    <xf numFmtId="0" fontId="25" fillId="14" borderId="50" xfId="3" applyFont="1" applyBorder="1" applyAlignment="1">
      <alignment horizontal="left"/>
    </xf>
    <xf numFmtId="0" fontId="25" fillId="14" borderId="70" xfId="3" applyFont="1" applyBorder="1" applyAlignment="1">
      <alignment horizontal="left"/>
    </xf>
    <xf numFmtId="0" fontId="25" fillId="14" borderId="51" xfId="3" applyFont="1" applyBorder="1" applyAlignment="1">
      <alignment horizontal="left"/>
    </xf>
    <xf numFmtId="0" fontId="32" fillId="14" borderId="1" xfId="3" applyFont="1" applyAlignment="1">
      <alignment horizontal="center" vertical="center"/>
    </xf>
    <xf numFmtId="0" fontId="33" fillId="14" borderId="1" xfId="3" applyFont="1" applyAlignment="1">
      <alignment horizontal="center" vertical="center"/>
    </xf>
    <xf numFmtId="0" fontId="26" fillId="14" borderId="55" xfId="3" applyFont="1" applyBorder="1" applyAlignment="1">
      <alignment horizontal="left"/>
    </xf>
    <xf numFmtId="0" fontId="26" fillId="14" borderId="56" xfId="3" applyFont="1" applyBorder="1" applyAlignment="1">
      <alignment horizontal="left"/>
    </xf>
    <xf numFmtId="0" fontId="26" fillId="14" borderId="71" xfId="3" applyFont="1" applyBorder="1" applyAlignment="1">
      <alignment horizontal="left"/>
    </xf>
    <xf numFmtId="0" fontId="26" fillId="14" borderId="72" xfId="3" applyFont="1" applyBorder="1" applyAlignment="1">
      <alignment horizontal="left"/>
    </xf>
    <xf numFmtId="0" fontId="26" fillId="14" borderId="74" xfId="3" applyFont="1" applyBorder="1" applyAlignment="1">
      <alignment horizontal="center" vertical="center" wrapText="1"/>
    </xf>
    <xf numFmtId="0" fontId="26" fillId="14" borderId="75" xfId="3" applyFont="1" applyBorder="1" applyAlignment="1">
      <alignment horizontal="center" vertical="center"/>
    </xf>
    <xf numFmtId="0" fontId="26" fillId="14" borderId="78" xfId="3" applyFont="1" applyBorder="1" applyAlignment="1">
      <alignment horizontal="center" vertical="center"/>
    </xf>
    <xf numFmtId="0" fontId="26" fillId="14" borderId="57" xfId="3" applyFont="1" applyBorder="1" applyAlignment="1">
      <alignment horizontal="center" vertical="center"/>
    </xf>
    <xf numFmtId="10" fontId="30" fillId="18" borderId="76" xfId="3" applyNumberFormat="1" applyFont="1" applyFill="1" applyBorder="1" applyAlignment="1">
      <alignment horizontal="center" vertical="center"/>
    </xf>
    <xf numFmtId="10" fontId="30" fillId="18" borderId="77" xfId="3" applyNumberFormat="1" applyFont="1" applyFill="1" applyBorder="1" applyAlignment="1">
      <alignment horizontal="center" vertical="center"/>
    </xf>
    <xf numFmtId="0" fontId="26" fillId="14" borderId="70" xfId="3" applyFont="1" applyBorder="1" applyAlignment="1">
      <alignment horizontal="center"/>
    </xf>
    <xf numFmtId="10" fontId="29" fillId="14" borderId="70" xfId="3" applyNumberFormat="1" applyFont="1" applyBorder="1" applyAlignment="1">
      <alignment horizontal="center" vertical="center"/>
    </xf>
    <xf numFmtId="0" fontId="26" fillId="14" borderId="60" xfId="3" applyFont="1" applyBorder="1" applyAlignment="1">
      <alignment horizontal="left"/>
    </xf>
    <xf numFmtId="0" fontId="26" fillId="14" borderId="61" xfId="3" applyFont="1" applyBorder="1" applyAlignment="1">
      <alignment horizontal="left"/>
    </xf>
    <xf numFmtId="0" fontId="26" fillId="14" borderId="65" xfId="3" applyFont="1" applyBorder="1" applyAlignment="1">
      <alignment horizontal="left"/>
    </xf>
    <xf numFmtId="0" fontId="26" fillId="14" borderId="66" xfId="3" applyFont="1" applyBorder="1" applyAlignment="1">
      <alignment horizontal="left"/>
    </xf>
    <xf numFmtId="0" fontId="28" fillId="14" borderId="50" xfId="3" applyFont="1" applyBorder="1" applyAlignment="1">
      <alignment horizontal="right"/>
    </xf>
    <xf numFmtId="0" fontId="26" fillId="14" borderId="70" xfId="3" applyFont="1" applyBorder="1" applyAlignment="1">
      <alignment horizontal="right"/>
    </xf>
    <xf numFmtId="0" fontId="26" fillId="14" borderId="51" xfId="3" applyFont="1" applyBorder="1" applyAlignment="1">
      <alignment horizontal="right"/>
    </xf>
    <xf numFmtId="0" fontId="25" fillId="14" borderId="50" xfId="3" applyFont="1" applyBorder="1" applyAlignment="1">
      <alignment horizontal="center"/>
    </xf>
    <xf numFmtId="0" fontId="25" fillId="14" borderId="51" xfId="3" applyFont="1" applyBorder="1" applyAlignment="1">
      <alignment horizontal="center"/>
    </xf>
    <xf numFmtId="0" fontId="7" fillId="14" borderId="1" xfId="3" applyAlignment="1">
      <alignment horizontal="center"/>
    </xf>
    <xf numFmtId="0" fontId="20" fillId="14" borderId="1" xfId="3" applyFont="1" applyAlignment="1">
      <alignment horizontal="left" vertical="center" wrapText="1"/>
    </xf>
    <xf numFmtId="0" fontId="21" fillId="14" borderId="1" xfId="3" applyFont="1" applyAlignment="1">
      <alignment horizontal="left" vertical="center"/>
    </xf>
    <xf numFmtId="0" fontId="21" fillId="14" borderId="1" xfId="3" applyFont="1" applyAlignment="1">
      <alignment horizontal="center" vertical="center"/>
    </xf>
    <xf numFmtId="0" fontId="21" fillId="14" borderId="1" xfId="3" applyFont="1" applyAlignment="1">
      <alignment horizontal="left" vertical="center" wrapText="1"/>
    </xf>
    <xf numFmtId="0" fontId="22" fillId="14" borderId="1" xfId="3" applyFont="1" applyAlignment="1">
      <alignment horizontal="center" vertical="center" wrapText="1"/>
    </xf>
    <xf numFmtId="0" fontId="23" fillId="14" borderId="47" xfId="3" applyFont="1" applyBorder="1" applyAlignment="1">
      <alignment horizontal="center" vertical="center"/>
    </xf>
    <xf numFmtId="0" fontId="24" fillId="14" borderId="48" xfId="3" applyFont="1" applyBorder="1" applyAlignment="1">
      <alignment horizontal="center" vertical="center"/>
    </xf>
    <xf numFmtId="0" fontId="24" fillId="14" borderId="49" xfId="3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" xfId="4"/>
    <cellStyle name="Normal 5" xfId="2"/>
    <cellStyle name="Normal 7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A044405D-DA82-43E5-B617-AD0F1F141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2234321</xdr:colOff>
      <xdr:row>0</xdr:row>
      <xdr:rowOff>4885</xdr:rowOff>
    </xdr:from>
    <xdr:to>
      <xdr:col>5</xdr:col>
      <xdr:colOff>7053</xdr:colOff>
      <xdr:row>6</xdr:row>
      <xdr:rowOff>3889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B84F577E-A522-4173-998B-C47FAC6E572B}"/>
            </a:ext>
          </a:extLst>
        </xdr:cNvPr>
        <xdr:cNvSpPr txBox="1"/>
      </xdr:nvSpPr>
      <xdr:spPr bwMode="auto">
        <a:xfrm>
          <a:off x="3476381" y="4885"/>
          <a:ext cx="3114352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7</xdr:col>
      <xdr:colOff>212285</xdr:colOff>
      <xdr:row>0</xdr:row>
      <xdr:rowOff>133643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455B82ED-9378-473C-AAD3-7FCFD3C4A2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3165" y="133643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1394460</xdr:colOff>
      <xdr:row>125</xdr:row>
      <xdr:rowOff>149860</xdr:rowOff>
    </xdr:from>
    <xdr:to>
      <xdr:col>6</xdr:col>
      <xdr:colOff>473819</xdr:colOff>
      <xdr:row>130</xdr:row>
      <xdr:rowOff>101600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C7A896C8-5266-4397-BA6E-C2FBF57E7B00}"/>
            </a:ext>
          </a:extLst>
        </xdr:cNvPr>
        <xdr:cNvSpPr txBox="1">
          <a:spLocks noChangeArrowheads="1"/>
        </xdr:cNvSpPr>
      </xdr:nvSpPr>
      <xdr:spPr bwMode="auto">
        <a:xfrm>
          <a:off x="2639060" y="38338760"/>
          <a:ext cx="4184759" cy="8407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11289C2-A777-4E63-9E67-E57911A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724CFDFA-2ABA-4B64-BD66-180A038C5201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E45E7D20-6231-4F9F-8EC3-297F27909C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1154</xdr:row>
      <xdr:rowOff>165100</xdr:rowOff>
    </xdr:from>
    <xdr:to>
      <xdr:col>4</xdr:col>
      <xdr:colOff>908159</xdr:colOff>
      <xdr:row>1159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791E264E-1775-45A5-A8B1-CF013464912C}"/>
            </a:ext>
          </a:extLst>
        </xdr:cNvPr>
        <xdr:cNvSpPr txBox="1">
          <a:spLocks noChangeArrowheads="1"/>
        </xdr:cNvSpPr>
      </xdr:nvSpPr>
      <xdr:spPr bwMode="auto">
        <a:xfrm>
          <a:off x="3035300" y="22590760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E5821571-7790-4AD2-A4C9-66AC6705E7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8756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1403740</xdr:colOff>
      <xdr:row>0</xdr:row>
      <xdr:rowOff>80307</xdr:rowOff>
    </xdr:from>
    <xdr:to>
      <xdr:col>4</xdr:col>
      <xdr:colOff>1021079</xdr:colOff>
      <xdr:row>6</xdr:row>
      <xdr:rowOff>79311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EDDDFB88-3A17-4FD9-A258-D6A5F25B38B2}"/>
            </a:ext>
          </a:extLst>
        </xdr:cNvPr>
        <xdr:cNvSpPr txBox="1"/>
      </xdr:nvSpPr>
      <xdr:spPr bwMode="auto">
        <a:xfrm>
          <a:off x="1975240" y="80307"/>
          <a:ext cx="535519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5</xdr:col>
      <xdr:colOff>206424</xdr:colOff>
      <xdr:row>0</xdr:row>
      <xdr:rowOff>170570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xmlns="" id="{481810FC-5079-4A4B-9C8F-1D3CF18A12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7404" y="170570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2463800</xdr:colOff>
      <xdr:row>22</xdr:row>
      <xdr:rowOff>165100</xdr:rowOff>
    </xdr:from>
    <xdr:to>
      <xdr:col>4</xdr:col>
      <xdr:colOff>908159</xdr:colOff>
      <xdr:row>27</xdr:row>
      <xdr:rowOff>129540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2BB0B553-8B96-42F6-941A-3E18010459CA}"/>
            </a:ext>
          </a:extLst>
        </xdr:cNvPr>
        <xdr:cNvSpPr txBox="1">
          <a:spLocks noChangeArrowheads="1"/>
        </xdr:cNvSpPr>
      </xdr:nvSpPr>
      <xdr:spPr bwMode="auto">
        <a:xfrm>
          <a:off x="3035300" y="5415280"/>
          <a:ext cx="4182219" cy="8788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115956</xdr:colOff>
      <xdr:row>0</xdr:row>
      <xdr:rowOff>130424</xdr:rowOff>
    </xdr:from>
    <xdr:to>
      <xdr:col>1</xdr:col>
      <xdr:colOff>420093</xdr:colOff>
      <xdr:row>5</xdr:row>
      <xdr:rowOff>109469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785D9F40-46BF-4B36-A5A0-E0314808C0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956" y="130424"/>
          <a:ext cx="81467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2458944</xdr:colOff>
      <xdr:row>0</xdr:row>
      <xdr:rowOff>107805</xdr:rowOff>
    </xdr:from>
    <xdr:to>
      <xdr:col>5</xdr:col>
      <xdr:colOff>1390483</xdr:colOff>
      <xdr:row>6</xdr:row>
      <xdr:rowOff>106809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EB908586-0282-4855-81DA-2E62240F97DF}"/>
            </a:ext>
          </a:extLst>
        </xdr:cNvPr>
        <xdr:cNvSpPr txBox="1"/>
      </xdr:nvSpPr>
      <xdr:spPr bwMode="auto">
        <a:xfrm>
          <a:off x="2969484" y="107805"/>
          <a:ext cx="6521059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969316</xdr:colOff>
      <xdr:row>1</xdr:row>
      <xdr:rowOff>764</xdr:rowOff>
    </xdr:from>
    <xdr:ext cx="1735746" cy="871907"/>
    <xdr:pic>
      <xdr:nvPicPr>
        <xdr:cNvPr id="5" name="Imagem 4">
          <a:extLst>
            <a:ext uri="{FF2B5EF4-FFF2-40B4-BE49-F238E27FC236}">
              <a16:creationId xmlns:a16="http://schemas.microsoft.com/office/drawing/2014/main" xmlns="" id="{605CEAAC-9225-494D-A029-BD337CEC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73336" y="191264"/>
          <a:ext cx="1735746" cy="871907"/>
        </a:xfrm>
        <a:prstGeom prst="rect">
          <a:avLst/>
        </a:prstGeom>
      </xdr:spPr>
    </xdr:pic>
    <xdr:clientData/>
  </xdr:oneCellAnchor>
  <xdr:twoCellAnchor>
    <xdr:from>
      <xdr:col>2</xdr:col>
      <xdr:colOff>975360</xdr:colOff>
      <xdr:row>54</xdr:row>
      <xdr:rowOff>15240</xdr:rowOff>
    </xdr:from>
    <xdr:to>
      <xdr:col>5</xdr:col>
      <xdr:colOff>885299</xdr:colOff>
      <xdr:row>58</xdr:row>
      <xdr:rowOff>137160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AA58A2D5-982A-4A6C-8A62-AC41E8E340AB}"/>
            </a:ext>
          </a:extLst>
        </xdr:cNvPr>
        <xdr:cNvSpPr txBox="1">
          <a:spLocks noChangeArrowheads="1"/>
        </xdr:cNvSpPr>
      </xdr:nvSpPr>
      <xdr:spPr bwMode="auto">
        <a:xfrm>
          <a:off x="4579620" y="9502140"/>
          <a:ext cx="41847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77C85431-79FC-44C8-9463-86B0BA0EF2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xmlns="" id="{4F690C4B-C33D-4729-AA18-C4A7C4021190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4" name="Text Box 54">
          <a:extLst>
            <a:ext uri="{FF2B5EF4-FFF2-40B4-BE49-F238E27FC236}">
              <a16:creationId xmlns:a16="http://schemas.microsoft.com/office/drawing/2014/main" xmlns="" id="{08DA7520-519E-4779-A9E9-989A317C9FFC}"/>
            </a:ext>
          </a:extLst>
        </xdr:cNvPr>
        <xdr:cNvSpPr txBox="1">
          <a:spLocks noChangeArrowheads="1"/>
        </xdr:cNvSpPr>
      </xdr:nvSpPr>
      <xdr:spPr bwMode="auto">
        <a:xfrm>
          <a:off x="3573239" y="7372350"/>
          <a:ext cx="3516295" cy="319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19 de Agosto de 2022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xmlns="" id="{B16D271B-2BF9-46FC-9D68-9138C41065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xmlns="" id="{1A20BD86-7256-4765-9A26-0068984E42C2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99060</xdr:colOff>
      <xdr:row>38</xdr:row>
      <xdr:rowOff>167640</xdr:rowOff>
    </xdr:from>
    <xdr:to>
      <xdr:col>6</xdr:col>
      <xdr:colOff>866703</xdr:colOff>
      <xdr:row>46</xdr:row>
      <xdr:rowOff>97954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15B61AF3-D237-487A-A612-E0330E4050B3}"/>
            </a:ext>
          </a:extLst>
        </xdr:cNvPr>
        <xdr:cNvSpPr txBox="1">
          <a:spLocks noChangeArrowheads="1"/>
        </xdr:cNvSpPr>
      </xdr:nvSpPr>
      <xdr:spPr bwMode="auto">
        <a:xfrm>
          <a:off x="99060" y="8580120"/>
          <a:ext cx="6878883" cy="13933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MED\OBRAS\28%20-%20PROJETO%20ESCOLA%201%20SALA%20-%20S&#195;O%20JORGE%20TADEU\OR&#199;AMENTO,%20JUSTIFICATIVA%20DE%20PRE&#199;O%20E%20MEMORIAL\OR&#199;AMENTO%20E.M.E.F%20S&#195;O%20JORGE%20TADE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 SINTETÍCO"/>
      <sheetName val="ORÇAMENTO ANALÍTICO"/>
      <sheetName val="CRONOGRAMA FÍSICO FINANCEIRO"/>
      <sheetName val="COMPOSIÇÃO DO BD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2"/>
  <sheetViews>
    <sheetView tabSelected="1" view="pageBreakPreview" zoomScaleNormal="100" zoomScaleSheetLayoutView="100" workbookViewId="0">
      <selection activeCell="I8" sqref="I8:J9"/>
    </sheetView>
  </sheetViews>
  <sheetFormatPr defaultColWidth="8.85546875" defaultRowHeight="15"/>
  <cols>
    <col min="1" max="1" width="7.42578125" style="6" customWidth="1"/>
    <col min="2" max="2" width="10.7109375" style="6" customWidth="1"/>
    <col min="3" max="3" width="47" style="6" customWidth="1"/>
    <col min="4" max="4" width="10" style="6" customWidth="1"/>
    <col min="5" max="5" width="7.42578125" style="6" customWidth="1"/>
    <col min="6" max="10" width="10" style="6" customWidth="1"/>
    <col min="11" max="16384" width="8.85546875" style="6"/>
  </cols>
  <sheetData>
    <row r="1" spans="1:10" customFormat="1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0" customFormat="1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0" customFormat="1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0" customFormat="1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0" customFormat="1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0" customFormat="1" ht="24" customHeight="1" thickBot="1">
      <c r="A6" s="18"/>
      <c r="B6" s="19"/>
      <c r="C6" s="19"/>
      <c r="D6" s="19"/>
      <c r="E6" s="158"/>
      <c r="F6" s="158"/>
      <c r="G6" s="158"/>
      <c r="H6" s="158"/>
      <c r="I6" s="158"/>
      <c r="J6" s="159"/>
    </row>
    <row r="7" spans="1:10" customFormat="1" ht="29.25" customHeight="1" thickTop="1" thickBot="1">
      <c r="A7" s="142" t="s">
        <v>704</v>
      </c>
      <c r="B7" s="142"/>
      <c r="C7" s="142"/>
      <c r="D7" s="142"/>
      <c r="E7" s="160" t="s">
        <v>705</v>
      </c>
      <c r="F7" s="160"/>
      <c r="G7" s="160"/>
      <c r="H7" s="161" t="s">
        <v>709</v>
      </c>
      <c r="I7" s="162"/>
      <c r="J7" s="162"/>
    </row>
    <row r="8" spans="1:10" customFormat="1" ht="33" customHeight="1" thickTop="1" thickBot="1">
      <c r="A8" s="142" t="s">
        <v>896</v>
      </c>
      <c r="B8" s="142"/>
      <c r="C8" s="142"/>
      <c r="D8" s="142"/>
      <c r="E8" s="143" t="s">
        <v>708</v>
      </c>
      <c r="F8" s="143"/>
      <c r="G8" s="143"/>
      <c r="H8" s="144" t="s">
        <v>706</v>
      </c>
      <c r="I8" s="146">
        <f>J124</f>
        <v>910305.96116599999</v>
      </c>
      <c r="J8" s="146"/>
    </row>
    <row r="9" spans="1:10" customFormat="1" ht="40.15" customHeight="1" thickTop="1" thickBot="1">
      <c r="A9" s="142" t="s">
        <v>886</v>
      </c>
      <c r="B9" s="142"/>
      <c r="C9" s="142"/>
      <c r="D9" s="142"/>
      <c r="E9" s="143"/>
      <c r="F9" s="143"/>
      <c r="G9" s="143"/>
      <c r="H9" s="145"/>
      <c r="I9" s="147"/>
      <c r="J9" s="147"/>
    </row>
    <row r="10" spans="1:10" customFormat="1" ht="19.899999999999999" customHeight="1" thickTop="1" thickBot="1">
      <c r="A10" s="148" t="s">
        <v>707</v>
      </c>
      <c r="B10" s="149"/>
      <c r="C10" s="149"/>
      <c r="D10" s="149"/>
      <c r="E10" s="149"/>
      <c r="F10" s="149"/>
      <c r="G10" s="149"/>
      <c r="H10" s="149"/>
      <c r="I10" s="149"/>
      <c r="J10" s="149"/>
    </row>
    <row r="11" spans="1:10" ht="12" customHeight="1" thickTop="1">
      <c r="A11" s="165" t="s">
        <v>452</v>
      </c>
      <c r="B11" s="163" t="s">
        <v>453</v>
      </c>
      <c r="C11" s="163" t="s">
        <v>454</v>
      </c>
      <c r="D11" s="163" t="s">
        <v>1</v>
      </c>
      <c r="E11" s="163" t="s">
        <v>2</v>
      </c>
      <c r="F11" s="163" t="s">
        <v>455</v>
      </c>
      <c r="G11" s="163" t="s">
        <v>456</v>
      </c>
      <c r="H11" s="163"/>
      <c r="I11" s="163" t="s">
        <v>457</v>
      </c>
      <c r="J11" s="164"/>
    </row>
    <row r="12" spans="1:10" ht="10.15" customHeight="1">
      <c r="A12" s="165"/>
      <c r="B12" s="163"/>
      <c r="C12" s="163"/>
      <c r="D12" s="163"/>
      <c r="E12" s="163"/>
      <c r="F12" s="163"/>
      <c r="G12" s="7" t="s">
        <v>458</v>
      </c>
      <c r="H12" s="7" t="s">
        <v>459</v>
      </c>
      <c r="I12" s="7" t="s">
        <v>458</v>
      </c>
      <c r="J12" s="22" t="s">
        <v>459</v>
      </c>
    </row>
    <row r="13" spans="1:10" ht="25.15" customHeight="1">
      <c r="A13" s="23" t="s">
        <v>460</v>
      </c>
      <c r="B13" s="151" t="s">
        <v>742</v>
      </c>
      <c r="C13" s="151"/>
      <c r="D13" s="151"/>
      <c r="E13" s="151"/>
      <c r="F13" s="151"/>
      <c r="G13" s="151"/>
      <c r="H13" s="151"/>
      <c r="I13" s="8">
        <f>I14</f>
        <v>62803.985400000005</v>
      </c>
      <c r="J13" s="24">
        <f>J14</f>
        <v>81017.141166000016</v>
      </c>
    </row>
    <row r="14" spans="1:10" ht="25.15" customHeight="1">
      <c r="A14" s="25" t="s">
        <v>462</v>
      </c>
      <c r="B14" s="10" t="s">
        <v>743</v>
      </c>
      <c r="C14" s="9" t="s">
        <v>744</v>
      </c>
      <c r="D14" s="10" t="s">
        <v>465</v>
      </c>
      <c r="E14" s="10" t="s">
        <v>466</v>
      </c>
      <c r="F14" s="11">
        <v>1</v>
      </c>
      <c r="G14" s="11">
        <f>'ORÇAMENTO ANALÍTICO '!G20</f>
        <v>62803.985400000005</v>
      </c>
      <c r="H14" s="11">
        <f>G14*1.29</f>
        <v>81017.141166000016</v>
      </c>
      <c r="I14" s="11">
        <f>F14*G14</f>
        <v>62803.985400000005</v>
      </c>
      <c r="J14" s="26">
        <f>F14*H14</f>
        <v>81017.141166000016</v>
      </c>
    </row>
    <row r="15" spans="1:10" ht="25.15" customHeight="1">
      <c r="A15" s="23">
        <v>2</v>
      </c>
      <c r="B15" s="151" t="s">
        <v>461</v>
      </c>
      <c r="C15" s="151"/>
      <c r="D15" s="151"/>
      <c r="E15" s="151"/>
      <c r="F15" s="151"/>
      <c r="G15" s="151"/>
      <c r="H15" s="151"/>
      <c r="I15" s="8">
        <v>18196.400000000001</v>
      </c>
      <c r="J15" s="24">
        <v>23473.360000000001</v>
      </c>
    </row>
    <row r="16" spans="1:10" ht="25.15" customHeight="1">
      <c r="A16" s="25" t="s">
        <v>469</v>
      </c>
      <c r="B16" s="10" t="s">
        <v>463</v>
      </c>
      <c r="C16" s="9" t="s">
        <v>464</v>
      </c>
      <c r="D16" s="10" t="s">
        <v>465</v>
      </c>
      <c r="E16" s="10" t="s">
        <v>466</v>
      </c>
      <c r="F16" s="11">
        <v>4</v>
      </c>
      <c r="G16" s="11">
        <v>4549.1000000000004</v>
      </c>
      <c r="H16" s="11">
        <v>5868.34</v>
      </c>
      <c r="I16" s="11">
        <v>18196.400000000001</v>
      </c>
      <c r="J16" s="26">
        <v>23473.360000000001</v>
      </c>
    </row>
    <row r="17" spans="1:10" ht="25.15" customHeight="1">
      <c r="A17" s="23">
        <v>3</v>
      </c>
      <c r="B17" s="151" t="s">
        <v>468</v>
      </c>
      <c r="C17" s="151"/>
      <c r="D17" s="151"/>
      <c r="E17" s="151"/>
      <c r="F17" s="151"/>
      <c r="G17" s="151"/>
      <c r="H17" s="151"/>
      <c r="I17" s="8">
        <v>39131.730000000003</v>
      </c>
      <c r="J17" s="24">
        <v>50478.21</v>
      </c>
    </row>
    <row r="18" spans="1:10" ht="25.15" customHeight="1">
      <c r="A18" s="25" t="s">
        <v>480</v>
      </c>
      <c r="B18" s="10" t="s">
        <v>470</v>
      </c>
      <c r="C18" s="9" t="s">
        <v>471</v>
      </c>
      <c r="D18" s="10" t="s">
        <v>20</v>
      </c>
      <c r="E18" s="10" t="s">
        <v>21</v>
      </c>
      <c r="F18" s="11">
        <v>6.16</v>
      </c>
      <c r="G18" s="11">
        <v>175.94</v>
      </c>
      <c r="H18" s="11">
        <v>226.96</v>
      </c>
      <c r="I18" s="11">
        <v>1083.79</v>
      </c>
      <c r="J18" s="26">
        <v>1398.07</v>
      </c>
    </row>
    <row r="19" spans="1:10" ht="25.15" customHeight="1">
      <c r="A19" s="25" t="s">
        <v>481</v>
      </c>
      <c r="B19" s="10" t="s">
        <v>472</v>
      </c>
      <c r="C19" s="9" t="s">
        <v>473</v>
      </c>
      <c r="D19" s="10" t="s">
        <v>20</v>
      </c>
      <c r="E19" s="10" t="s">
        <v>21</v>
      </c>
      <c r="F19" s="11">
        <v>267.91000000000003</v>
      </c>
      <c r="G19" s="11">
        <v>4.8099999999999996</v>
      </c>
      <c r="H19" s="11">
        <v>6.2</v>
      </c>
      <c r="I19" s="11">
        <v>1288.6500000000001</v>
      </c>
      <c r="J19" s="26">
        <v>1661.04</v>
      </c>
    </row>
    <row r="20" spans="1:10" ht="25.15" customHeight="1">
      <c r="A20" s="25" t="s">
        <v>484</v>
      </c>
      <c r="B20" s="10" t="s">
        <v>474</v>
      </c>
      <c r="C20" s="9" t="s">
        <v>475</v>
      </c>
      <c r="D20" s="10" t="s">
        <v>20</v>
      </c>
      <c r="E20" s="10" t="s">
        <v>21</v>
      </c>
      <c r="F20" s="11">
        <v>20</v>
      </c>
      <c r="G20" s="11">
        <v>284.76</v>
      </c>
      <c r="H20" s="11">
        <v>367.34</v>
      </c>
      <c r="I20" s="11">
        <v>5695.2</v>
      </c>
      <c r="J20" s="26">
        <v>7346.8</v>
      </c>
    </row>
    <row r="21" spans="1:10" ht="25.15" customHeight="1">
      <c r="A21" s="25" t="s">
        <v>746</v>
      </c>
      <c r="B21" s="10" t="s">
        <v>476</v>
      </c>
      <c r="C21" s="9" t="s">
        <v>477</v>
      </c>
      <c r="D21" s="10" t="s">
        <v>20</v>
      </c>
      <c r="E21" s="10" t="s">
        <v>21</v>
      </c>
      <c r="F21" s="11">
        <v>290.39999999999998</v>
      </c>
      <c r="G21" s="11">
        <v>106.97</v>
      </c>
      <c r="H21" s="11">
        <v>137.99</v>
      </c>
      <c r="I21" s="11">
        <v>31064.09</v>
      </c>
      <c r="J21" s="26">
        <v>40072.300000000003</v>
      </c>
    </row>
    <row r="22" spans="1:10" ht="25.15" customHeight="1">
      <c r="A22" s="23">
        <v>4</v>
      </c>
      <c r="B22" s="151" t="s">
        <v>479</v>
      </c>
      <c r="C22" s="151"/>
      <c r="D22" s="151"/>
      <c r="E22" s="151"/>
      <c r="F22" s="151"/>
      <c r="G22" s="151"/>
      <c r="H22" s="151"/>
      <c r="I22" s="8">
        <v>7560.57</v>
      </c>
      <c r="J22" s="24">
        <v>9752.9699999999993</v>
      </c>
    </row>
    <row r="23" spans="1:10" ht="25.15" customHeight="1">
      <c r="A23" s="25" t="s">
        <v>489</v>
      </c>
      <c r="B23" s="10" t="s">
        <v>135</v>
      </c>
      <c r="C23" s="9" t="s">
        <v>136</v>
      </c>
      <c r="D23" s="10" t="s">
        <v>20</v>
      </c>
      <c r="E23" s="10" t="s">
        <v>72</v>
      </c>
      <c r="F23" s="11">
        <v>21.12</v>
      </c>
      <c r="G23" s="11">
        <v>51.27</v>
      </c>
      <c r="H23" s="11">
        <v>66.14</v>
      </c>
      <c r="I23" s="11">
        <v>1082.82</v>
      </c>
      <c r="J23" s="26">
        <v>1396.88</v>
      </c>
    </row>
    <row r="24" spans="1:10" ht="25.15" customHeight="1">
      <c r="A24" s="25" t="s">
        <v>493</v>
      </c>
      <c r="B24" s="10" t="s">
        <v>482</v>
      </c>
      <c r="C24" s="9" t="s">
        <v>483</v>
      </c>
      <c r="D24" s="10" t="s">
        <v>20</v>
      </c>
      <c r="E24" s="10" t="s">
        <v>72</v>
      </c>
      <c r="F24" s="11">
        <v>14.78</v>
      </c>
      <c r="G24" s="11">
        <v>54.59</v>
      </c>
      <c r="H24" s="11">
        <v>70.42</v>
      </c>
      <c r="I24" s="11">
        <v>806.84</v>
      </c>
      <c r="J24" s="26">
        <v>1040.81</v>
      </c>
    </row>
    <row r="25" spans="1:10" ht="25.15" customHeight="1">
      <c r="A25" s="25" t="s">
        <v>747</v>
      </c>
      <c r="B25" s="10" t="s">
        <v>485</v>
      </c>
      <c r="C25" s="9" t="s">
        <v>486</v>
      </c>
      <c r="D25" s="10" t="s">
        <v>20</v>
      </c>
      <c r="E25" s="10" t="s">
        <v>72</v>
      </c>
      <c r="F25" s="11">
        <v>53.58</v>
      </c>
      <c r="G25" s="11">
        <v>105.84</v>
      </c>
      <c r="H25" s="11">
        <v>136.53</v>
      </c>
      <c r="I25" s="11">
        <v>5670.91</v>
      </c>
      <c r="J25" s="26">
        <v>7315.28</v>
      </c>
    </row>
    <row r="26" spans="1:10" ht="25.15" customHeight="1">
      <c r="A26" s="23">
        <v>5</v>
      </c>
      <c r="B26" s="151" t="s">
        <v>488</v>
      </c>
      <c r="C26" s="151"/>
      <c r="D26" s="151"/>
      <c r="E26" s="151"/>
      <c r="F26" s="151"/>
      <c r="G26" s="151"/>
      <c r="H26" s="151"/>
      <c r="I26" s="8">
        <v>50309.25</v>
      </c>
      <c r="J26" s="24">
        <v>64898.92</v>
      </c>
    </row>
    <row r="27" spans="1:10" ht="25.15" customHeight="1">
      <c r="A27" s="23" t="s">
        <v>499</v>
      </c>
      <c r="B27" s="151" t="s">
        <v>490</v>
      </c>
      <c r="C27" s="151"/>
      <c r="D27" s="151"/>
      <c r="E27" s="151"/>
      <c r="F27" s="151"/>
      <c r="G27" s="151"/>
      <c r="H27" s="151"/>
      <c r="I27" s="8">
        <v>28894.880000000001</v>
      </c>
      <c r="J27" s="24">
        <v>37274.379999999997</v>
      </c>
    </row>
    <row r="28" spans="1:10" ht="25.15" customHeight="1">
      <c r="A28" s="25" t="s">
        <v>501</v>
      </c>
      <c r="B28" s="10" t="s">
        <v>192</v>
      </c>
      <c r="C28" s="9" t="s">
        <v>193</v>
      </c>
      <c r="D28" s="10" t="s">
        <v>20</v>
      </c>
      <c r="E28" s="10" t="s">
        <v>72</v>
      </c>
      <c r="F28" s="11">
        <v>1.41</v>
      </c>
      <c r="G28" s="11">
        <v>704.84</v>
      </c>
      <c r="H28" s="11">
        <v>909.24</v>
      </c>
      <c r="I28" s="11">
        <v>993.82</v>
      </c>
      <c r="J28" s="26">
        <v>1282.03</v>
      </c>
    </row>
    <row r="29" spans="1:10" ht="25.15" customHeight="1">
      <c r="A29" s="25" t="s">
        <v>503</v>
      </c>
      <c r="B29" s="10" t="s">
        <v>491</v>
      </c>
      <c r="C29" s="9" t="s">
        <v>492</v>
      </c>
      <c r="D29" s="10" t="s">
        <v>20</v>
      </c>
      <c r="E29" s="10" t="s">
        <v>72</v>
      </c>
      <c r="F29" s="11">
        <v>8.4499999999999993</v>
      </c>
      <c r="G29" s="11">
        <v>3301.9</v>
      </c>
      <c r="H29" s="11">
        <v>4259.45</v>
      </c>
      <c r="I29" s="11">
        <v>27901.06</v>
      </c>
      <c r="J29" s="26">
        <v>35992.35</v>
      </c>
    </row>
    <row r="30" spans="1:10" ht="25.15" customHeight="1">
      <c r="A30" s="23" t="s">
        <v>505</v>
      </c>
      <c r="B30" s="151" t="s">
        <v>494</v>
      </c>
      <c r="C30" s="151"/>
      <c r="D30" s="151"/>
      <c r="E30" s="151"/>
      <c r="F30" s="151"/>
      <c r="G30" s="151"/>
      <c r="H30" s="151"/>
      <c r="I30" s="8">
        <v>21414.37</v>
      </c>
      <c r="J30" s="24">
        <v>27624.54</v>
      </c>
    </row>
    <row r="31" spans="1:10" ht="25.15" customHeight="1">
      <c r="A31" s="25" t="s">
        <v>507</v>
      </c>
      <c r="B31" s="10" t="s">
        <v>495</v>
      </c>
      <c r="C31" s="9" t="s">
        <v>496</v>
      </c>
      <c r="D31" s="10" t="s">
        <v>20</v>
      </c>
      <c r="E31" s="10" t="s">
        <v>72</v>
      </c>
      <c r="F31" s="11">
        <v>7.82</v>
      </c>
      <c r="G31" s="11">
        <v>2738.41</v>
      </c>
      <c r="H31" s="11">
        <v>3532.55</v>
      </c>
      <c r="I31" s="11">
        <v>21414.37</v>
      </c>
      <c r="J31" s="26">
        <v>27624.54</v>
      </c>
    </row>
    <row r="32" spans="1:10" ht="25.15" customHeight="1">
      <c r="A32" s="23">
        <v>6</v>
      </c>
      <c r="B32" s="151" t="s">
        <v>498</v>
      </c>
      <c r="C32" s="151"/>
      <c r="D32" s="151"/>
      <c r="E32" s="151"/>
      <c r="F32" s="151"/>
      <c r="G32" s="151"/>
      <c r="H32" s="151"/>
      <c r="I32" s="8">
        <v>43837.18</v>
      </c>
      <c r="J32" s="24">
        <v>56549.96</v>
      </c>
    </row>
    <row r="33" spans="1:10" ht="25.15" customHeight="1">
      <c r="A33" s="23" t="s">
        <v>511</v>
      </c>
      <c r="B33" s="151" t="s">
        <v>500</v>
      </c>
      <c r="C33" s="151"/>
      <c r="D33" s="151"/>
      <c r="E33" s="151"/>
      <c r="F33" s="151"/>
      <c r="G33" s="151"/>
      <c r="H33" s="151"/>
      <c r="I33" s="8">
        <v>40085.06</v>
      </c>
      <c r="J33" s="24">
        <v>51709.72</v>
      </c>
    </row>
    <row r="34" spans="1:10" ht="25.15" customHeight="1">
      <c r="A34" s="25" t="s">
        <v>748</v>
      </c>
      <c r="B34" s="10" t="s">
        <v>491</v>
      </c>
      <c r="C34" s="9" t="s">
        <v>502</v>
      </c>
      <c r="D34" s="10" t="s">
        <v>20</v>
      </c>
      <c r="E34" s="10" t="s">
        <v>72</v>
      </c>
      <c r="F34" s="11">
        <v>6.27</v>
      </c>
      <c r="G34" s="11">
        <v>3301.9</v>
      </c>
      <c r="H34" s="11">
        <v>4259.45</v>
      </c>
      <c r="I34" s="11">
        <v>20702.91</v>
      </c>
      <c r="J34" s="26">
        <v>26706.75</v>
      </c>
    </row>
    <row r="35" spans="1:10" ht="25.15" customHeight="1">
      <c r="A35" s="25" t="s">
        <v>749</v>
      </c>
      <c r="B35" s="10" t="s">
        <v>491</v>
      </c>
      <c r="C35" s="9" t="s">
        <v>504</v>
      </c>
      <c r="D35" s="10" t="s">
        <v>20</v>
      </c>
      <c r="E35" s="10" t="s">
        <v>72</v>
      </c>
      <c r="F35" s="11">
        <v>5.87</v>
      </c>
      <c r="G35" s="11">
        <v>3301.9</v>
      </c>
      <c r="H35" s="11">
        <v>4259.45</v>
      </c>
      <c r="I35" s="11">
        <v>19382.150000000001</v>
      </c>
      <c r="J35" s="26">
        <v>25002.97</v>
      </c>
    </row>
    <row r="36" spans="1:10" ht="25.15" customHeight="1">
      <c r="A36" s="23" t="s">
        <v>750</v>
      </c>
      <c r="B36" s="151" t="s">
        <v>506</v>
      </c>
      <c r="C36" s="151"/>
      <c r="D36" s="151"/>
      <c r="E36" s="151"/>
      <c r="F36" s="151"/>
      <c r="G36" s="151"/>
      <c r="H36" s="151"/>
      <c r="I36" s="8">
        <v>3752.12</v>
      </c>
      <c r="J36" s="24">
        <v>4840.24</v>
      </c>
    </row>
    <row r="37" spans="1:10" ht="25.15" customHeight="1">
      <c r="A37" s="25" t="s">
        <v>751</v>
      </c>
      <c r="B37" s="10" t="s">
        <v>248</v>
      </c>
      <c r="C37" s="9" t="s">
        <v>508</v>
      </c>
      <c r="D37" s="10" t="s">
        <v>20</v>
      </c>
      <c r="E37" s="10" t="s">
        <v>72</v>
      </c>
      <c r="F37" s="11">
        <v>1.1499999999999999</v>
      </c>
      <c r="G37" s="11">
        <v>3262.71</v>
      </c>
      <c r="H37" s="11">
        <v>4208.8999999999996</v>
      </c>
      <c r="I37" s="11">
        <v>3752.12</v>
      </c>
      <c r="J37" s="26">
        <v>4840.24</v>
      </c>
    </row>
    <row r="38" spans="1:10" ht="25.15" customHeight="1">
      <c r="A38" s="23">
        <v>7</v>
      </c>
      <c r="B38" s="151" t="s">
        <v>510</v>
      </c>
      <c r="C38" s="151"/>
      <c r="D38" s="151"/>
      <c r="E38" s="151"/>
      <c r="F38" s="151"/>
      <c r="G38" s="151"/>
      <c r="H38" s="151"/>
      <c r="I38" s="8">
        <v>8440.1299999999992</v>
      </c>
      <c r="J38" s="24">
        <v>10887.85</v>
      </c>
    </row>
    <row r="39" spans="1:10" ht="25.15" customHeight="1">
      <c r="A39" s="25" t="s">
        <v>516</v>
      </c>
      <c r="B39" s="10" t="s">
        <v>512</v>
      </c>
      <c r="C39" s="9" t="s">
        <v>513</v>
      </c>
      <c r="D39" s="10" t="s">
        <v>20</v>
      </c>
      <c r="E39" s="10" t="s">
        <v>21</v>
      </c>
      <c r="F39" s="11">
        <v>123.81</v>
      </c>
      <c r="G39" s="11">
        <v>68.17</v>
      </c>
      <c r="H39" s="11">
        <v>87.94</v>
      </c>
      <c r="I39" s="11">
        <v>8440.1299999999992</v>
      </c>
      <c r="J39" s="26">
        <v>10887.85</v>
      </c>
    </row>
    <row r="40" spans="1:10" ht="25.15" customHeight="1">
      <c r="A40" s="23">
        <v>8</v>
      </c>
      <c r="B40" s="151" t="s">
        <v>515</v>
      </c>
      <c r="C40" s="151"/>
      <c r="D40" s="151"/>
      <c r="E40" s="151"/>
      <c r="F40" s="151"/>
      <c r="G40" s="151"/>
      <c r="H40" s="151"/>
      <c r="I40" s="8">
        <v>39369.040000000001</v>
      </c>
      <c r="J40" s="24">
        <v>50788.57</v>
      </c>
    </row>
    <row r="41" spans="1:10" ht="25.15" customHeight="1">
      <c r="A41" s="25" t="s">
        <v>523</v>
      </c>
      <c r="B41" s="10" t="s">
        <v>256</v>
      </c>
      <c r="C41" s="9" t="s">
        <v>257</v>
      </c>
      <c r="D41" s="10" t="s">
        <v>20</v>
      </c>
      <c r="E41" s="10" t="s">
        <v>21</v>
      </c>
      <c r="F41" s="11">
        <v>549.05999999999995</v>
      </c>
      <c r="G41" s="11">
        <v>68.260000000000005</v>
      </c>
      <c r="H41" s="11">
        <v>88.06</v>
      </c>
      <c r="I41" s="11">
        <v>37478.839999999997</v>
      </c>
      <c r="J41" s="26">
        <v>48350.22</v>
      </c>
    </row>
    <row r="42" spans="1:10" ht="25.15" customHeight="1">
      <c r="A42" s="25" t="s">
        <v>524</v>
      </c>
      <c r="B42" s="10" t="s">
        <v>517</v>
      </c>
      <c r="C42" s="9" t="s">
        <v>518</v>
      </c>
      <c r="D42" s="10" t="s">
        <v>8</v>
      </c>
      <c r="E42" s="10" t="s">
        <v>147</v>
      </c>
      <c r="F42" s="11">
        <v>26.7</v>
      </c>
      <c r="G42" s="11">
        <v>59.35</v>
      </c>
      <c r="H42" s="11">
        <v>76.56</v>
      </c>
      <c r="I42" s="11">
        <v>1584.65</v>
      </c>
      <c r="J42" s="26">
        <v>2044.15</v>
      </c>
    </row>
    <row r="43" spans="1:10" ht="25.15" customHeight="1">
      <c r="A43" s="25" t="s">
        <v>525</v>
      </c>
      <c r="B43" s="10" t="s">
        <v>519</v>
      </c>
      <c r="C43" s="9" t="s">
        <v>520</v>
      </c>
      <c r="D43" s="10" t="s">
        <v>8</v>
      </c>
      <c r="E43" s="10" t="s">
        <v>147</v>
      </c>
      <c r="F43" s="11">
        <v>9</v>
      </c>
      <c r="G43" s="11">
        <v>33.950000000000003</v>
      </c>
      <c r="H43" s="11">
        <v>43.8</v>
      </c>
      <c r="I43" s="11">
        <v>305.55</v>
      </c>
      <c r="J43" s="26">
        <v>394.2</v>
      </c>
    </row>
    <row r="44" spans="1:10" ht="25.15" customHeight="1">
      <c r="A44" s="23">
        <v>9</v>
      </c>
      <c r="B44" s="151" t="s">
        <v>522</v>
      </c>
      <c r="C44" s="151"/>
      <c r="D44" s="151"/>
      <c r="E44" s="151"/>
      <c r="F44" s="151"/>
      <c r="G44" s="151"/>
      <c r="H44" s="151"/>
      <c r="I44" s="8">
        <v>68020.19</v>
      </c>
      <c r="J44" s="24">
        <v>87752.07</v>
      </c>
    </row>
    <row r="45" spans="1:10" ht="25.15" customHeight="1">
      <c r="A45" s="25" t="s">
        <v>531</v>
      </c>
      <c r="B45" s="10" t="s">
        <v>186</v>
      </c>
      <c r="C45" s="9" t="s">
        <v>187</v>
      </c>
      <c r="D45" s="10" t="s">
        <v>20</v>
      </c>
      <c r="E45" s="10" t="s">
        <v>21</v>
      </c>
      <c r="F45" s="11">
        <v>1098.1199999999999</v>
      </c>
      <c r="G45" s="11">
        <v>10.89</v>
      </c>
      <c r="H45" s="11">
        <v>14.05</v>
      </c>
      <c r="I45" s="11">
        <v>11958.53</v>
      </c>
      <c r="J45" s="26">
        <v>15428.59</v>
      </c>
    </row>
    <row r="46" spans="1:10" ht="25.15" customHeight="1">
      <c r="A46" s="25" t="s">
        <v>534</v>
      </c>
      <c r="B46" s="10" t="s">
        <v>194</v>
      </c>
      <c r="C46" s="9" t="s">
        <v>195</v>
      </c>
      <c r="D46" s="10" t="s">
        <v>20</v>
      </c>
      <c r="E46" s="10" t="s">
        <v>21</v>
      </c>
      <c r="F46" s="11">
        <v>1016.12</v>
      </c>
      <c r="G46" s="11">
        <v>44.47</v>
      </c>
      <c r="H46" s="11">
        <v>57.37</v>
      </c>
      <c r="I46" s="11">
        <v>45186.86</v>
      </c>
      <c r="J46" s="26">
        <v>58294.8</v>
      </c>
    </row>
    <row r="47" spans="1:10" ht="25.15" customHeight="1">
      <c r="A47" s="25" t="s">
        <v>537</v>
      </c>
      <c r="B47" s="10" t="s">
        <v>526</v>
      </c>
      <c r="C47" s="9" t="s">
        <v>130</v>
      </c>
      <c r="D47" s="10" t="s">
        <v>20</v>
      </c>
      <c r="E47" s="10" t="s">
        <v>21</v>
      </c>
      <c r="F47" s="11">
        <v>94.3</v>
      </c>
      <c r="G47" s="11">
        <v>82.33</v>
      </c>
      <c r="H47" s="11">
        <v>106.21</v>
      </c>
      <c r="I47" s="11">
        <v>7763.72</v>
      </c>
      <c r="J47" s="26">
        <v>10015.6</v>
      </c>
    </row>
    <row r="48" spans="1:10" ht="25.15" customHeight="1">
      <c r="A48" s="25" t="s">
        <v>540</v>
      </c>
      <c r="B48" s="10" t="s">
        <v>527</v>
      </c>
      <c r="C48" s="9" t="s">
        <v>528</v>
      </c>
      <c r="D48" s="10" t="s">
        <v>20</v>
      </c>
      <c r="E48" s="10" t="s">
        <v>21</v>
      </c>
      <c r="F48" s="11">
        <v>82</v>
      </c>
      <c r="G48" s="11">
        <v>37.94</v>
      </c>
      <c r="H48" s="11">
        <v>48.94</v>
      </c>
      <c r="I48" s="11">
        <v>3111.08</v>
      </c>
      <c r="J48" s="26">
        <v>4013.08</v>
      </c>
    </row>
    <row r="49" spans="1:10" ht="25.15" customHeight="1">
      <c r="A49" s="23">
        <v>10</v>
      </c>
      <c r="B49" s="151" t="s">
        <v>530</v>
      </c>
      <c r="C49" s="151"/>
      <c r="D49" s="151"/>
      <c r="E49" s="151"/>
      <c r="F49" s="151"/>
      <c r="G49" s="151"/>
      <c r="H49" s="151"/>
      <c r="I49" s="8">
        <v>52395.18</v>
      </c>
      <c r="J49" s="24">
        <v>67589.38</v>
      </c>
    </row>
    <row r="50" spans="1:10" ht="25.15" customHeight="1">
      <c r="A50" s="25" t="s">
        <v>546</v>
      </c>
      <c r="B50" s="10" t="s">
        <v>532</v>
      </c>
      <c r="C50" s="9" t="s">
        <v>533</v>
      </c>
      <c r="D50" s="10" t="s">
        <v>20</v>
      </c>
      <c r="E50" s="10" t="s">
        <v>21</v>
      </c>
      <c r="F50" s="11">
        <v>158.65</v>
      </c>
      <c r="G50" s="11">
        <v>68.510000000000005</v>
      </c>
      <c r="H50" s="11">
        <v>88.38</v>
      </c>
      <c r="I50" s="11">
        <v>10869.11</v>
      </c>
      <c r="J50" s="26">
        <v>14021.49</v>
      </c>
    </row>
    <row r="51" spans="1:10" ht="25.15" customHeight="1">
      <c r="A51" s="25" t="s">
        <v>752</v>
      </c>
      <c r="B51" s="10" t="s">
        <v>535</v>
      </c>
      <c r="C51" s="9" t="s">
        <v>536</v>
      </c>
      <c r="D51" s="10" t="s">
        <v>20</v>
      </c>
      <c r="E51" s="10" t="s">
        <v>21</v>
      </c>
      <c r="F51" s="11">
        <v>158.65</v>
      </c>
      <c r="G51" s="11">
        <v>36.18</v>
      </c>
      <c r="H51" s="11">
        <v>46.67</v>
      </c>
      <c r="I51" s="11">
        <v>5739.96</v>
      </c>
      <c r="J51" s="26">
        <v>7404.2</v>
      </c>
    </row>
    <row r="52" spans="1:10" ht="25.15" customHeight="1">
      <c r="A52" s="25" t="s">
        <v>753</v>
      </c>
      <c r="B52" s="10" t="s">
        <v>538</v>
      </c>
      <c r="C52" s="9" t="s">
        <v>539</v>
      </c>
      <c r="D52" s="10" t="s">
        <v>20</v>
      </c>
      <c r="E52" s="10" t="s">
        <v>21</v>
      </c>
      <c r="F52" s="11">
        <v>164.76</v>
      </c>
      <c r="G52" s="11">
        <v>116.37</v>
      </c>
      <c r="H52" s="11">
        <v>150.12</v>
      </c>
      <c r="I52" s="11">
        <v>19173.12</v>
      </c>
      <c r="J52" s="26">
        <v>24733.77</v>
      </c>
    </row>
    <row r="53" spans="1:10" ht="25.15" customHeight="1">
      <c r="A53" s="25" t="s">
        <v>754</v>
      </c>
      <c r="B53" s="10" t="s">
        <v>541</v>
      </c>
      <c r="C53" s="9" t="s">
        <v>542</v>
      </c>
      <c r="D53" s="10" t="s">
        <v>20</v>
      </c>
      <c r="E53" s="10" t="s">
        <v>21</v>
      </c>
      <c r="F53" s="11">
        <v>172.34</v>
      </c>
      <c r="G53" s="11">
        <v>91.05</v>
      </c>
      <c r="H53" s="11">
        <v>117.45</v>
      </c>
      <c r="I53" s="11">
        <v>15691.56</v>
      </c>
      <c r="J53" s="26">
        <v>20241.330000000002</v>
      </c>
    </row>
    <row r="54" spans="1:10" ht="25.15" customHeight="1">
      <c r="A54" s="25" t="s">
        <v>755</v>
      </c>
      <c r="B54" s="10" t="s">
        <v>541</v>
      </c>
      <c r="C54" s="9" t="s">
        <v>543</v>
      </c>
      <c r="D54" s="10" t="s">
        <v>20</v>
      </c>
      <c r="E54" s="10" t="s">
        <v>21</v>
      </c>
      <c r="F54" s="11">
        <v>10.119999999999999</v>
      </c>
      <c r="G54" s="11">
        <v>91.05</v>
      </c>
      <c r="H54" s="11">
        <v>117.45</v>
      </c>
      <c r="I54" s="11">
        <v>921.43</v>
      </c>
      <c r="J54" s="26">
        <v>1188.5899999999999</v>
      </c>
    </row>
    <row r="55" spans="1:10" ht="25.15" customHeight="1">
      <c r="A55" s="23">
        <v>11</v>
      </c>
      <c r="B55" s="151" t="s">
        <v>545</v>
      </c>
      <c r="C55" s="151"/>
      <c r="D55" s="151"/>
      <c r="E55" s="151"/>
      <c r="F55" s="151"/>
      <c r="G55" s="151"/>
      <c r="H55" s="151"/>
      <c r="I55" s="8">
        <v>35845.17</v>
      </c>
      <c r="J55" s="24">
        <v>46240.46</v>
      </c>
    </row>
    <row r="56" spans="1:10" ht="25.15" customHeight="1">
      <c r="A56" s="23" t="s">
        <v>572</v>
      </c>
      <c r="B56" s="151" t="s">
        <v>547</v>
      </c>
      <c r="C56" s="151"/>
      <c r="D56" s="151"/>
      <c r="E56" s="151"/>
      <c r="F56" s="151"/>
      <c r="G56" s="151"/>
      <c r="H56" s="151"/>
      <c r="I56" s="8">
        <v>35845.17</v>
      </c>
      <c r="J56" s="24">
        <v>46240.46</v>
      </c>
    </row>
    <row r="57" spans="1:10" ht="25.15" customHeight="1">
      <c r="A57" s="25" t="s">
        <v>756</v>
      </c>
      <c r="B57" s="10" t="s">
        <v>548</v>
      </c>
      <c r="C57" s="9" t="s">
        <v>549</v>
      </c>
      <c r="D57" s="10" t="s">
        <v>20</v>
      </c>
      <c r="E57" s="10" t="s">
        <v>550</v>
      </c>
      <c r="F57" s="11">
        <v>44</v>
      </c>
      <c r="G57" s="11">
        <v>234.35</v>
      </c>
      <c r="H57" s="11">
        <v>302.31</v>
      </c>
      <c r="I57" s="11">
        <v>10311.4</v>
      </c>
      <c r="J57" s="26">
        <v>13301.64</v>
      </c>
    </row>
    <row r="58" spans="1:10" ht="25.15" customHeight="1">
      <c r="A58" s="25" t="s">
        <v>757</v>
      </c>
      <c r="B58" s="10" t="s">
        <v>551</v>
      </c>
      <c r="C58" s="9" t="s">
        <v>552</v>
      </c>
      <c r="D58" s="10" t="s">
        <v>20</v>
      </c>
      <c r="E58" s="10" t="s">
        <v>550</v>
      </c>
      <c r="F58" s="11">
        <v>30</v>
      </c>
      <c r="G58" s="11">
        <v>492.4</v>
      </c>
      <c r="H58" s="11">
        <v>635.20000000000005</v>
      </c>
      <c r="I58" s="11">
        <v>14772</v>
      </c>
      <c r="J58" s="26">
        <v>19056</v>
      </c>
    </row>
    <row r="59" spans="1:10" ht="25.15" customHeight="1">
      <c r="A59" s="25" t="s">
        <v>758</v>
      </c>
      <c r="B59" s="10" t="s">
        <v>553</v>
      </c>
      <c r="C59" s="9" t="s">
        <v>554</v>
      </c>
      <c r="D59" s="10" t="s">
        <v>20</v>
      </c>
      <c r="E59" s="10" t="s">
        <v>44</v>
      </c>
      <c r="F59" s="11">
        <v>1</v>
      </c>
      <c r="G59" s="11">
        <v>770.51</v>
      </c>
      <c r="H59" s="11">
        <v>993.96</v>
      </c>
      <c r="I59" s="11">
        <v>770.51</v>
      </c>
      <c r="J59" s="26">
        <v>993.96</v>
      </c>
    </row>
    <row r="60" spans="1:10" ht="25.15" customHeight="1">
      <c r="A60" s="25" t="s">
        <v>759</v>
      </c>
      <c r="B60" s="10" t="s">
        <v>555</v>
      </c>
      <c r="C60" s="9" t="s">
        <v>169</v>
      </c>
      <c r="D60" s="10" t="s">
        <v>20</v>
      </c>
      <c r="E60" s="10" t="s">
        <v>44</v>
      </c>
      <c r="F60" s="11">
        <v>5</v>
      </c>
      <c r="G60" s="11">
        <v>105.26</v>
      </c>
      <c r="H60" s="11">
        <v>135.79</v>
      </c>
      <c r="I60" s="11">
        <v>526.29999999999995</v>
      </c>
      <c r="J60" s="26">
        <v>678.95</v>
      </c>
    </row>
    <row r="61" spans="1:10" ht="25.15" customHeight="1">
      <c r="A61" s="25" t="s">
        <v>760</v>
      </c>
      <c r="B61" s="10" t="s">
        <v>556</v>
      </c>
      <c r="C61" s="9" t="s">
        <v>171</v>
      </c>
      <c r="D61" s="10" t="s">
        <v>20</v>
      </c>
      <c r="E61" s="10" t="s">
        <v>44</v>
      </c>
      <c r="F61" s="11">
        <v>10</v>
      </c>
      <c r="G61" s="11">
        <v>321.20999999999998</v>
      </c>
      <c r="H61" s="11">
        <v>414.36</v>
      </c>
      <c r="I61" s="11">
        <v>3212.1</v>
      </c>
      <c r="J61" s="26">
        <v>4143.6000000000004</v>
      </c>
    </row>
    <row r="62" spans="1:10" ht="25.15" customHeight="1">
      <c r="A62" s="25" t="s">
        <v>761</v>
      </c>
      <c r="B62" s="10" t="s">
        <v>557</v>
      </c>
      <c r="C62" s="9" t="s">
        <v>558</v>
      </c>
      <c r="D62" s="10" t="s">
        <v>20</v>
      </c>
      <c r="E62" s="10" t="s">
        <v>44</v>
      </c>
      <c r="F62" s="11">
        <v>1</v>
      </c>
      <c r="G62" s="11">
        <v>583.92999999999995</v>
      </c>
      <c r="H62" s="11">
        <v>753.27</v>
      </c>
      <c r="I62" s="11">
        <v>583.92999999999995</v>
      </c>
      <c r="J62" s="26">
        <v>753.27</v>
      </c>
    </row>
    <row r="63" spans="1:10" ht="25.15" customHeight="1">
      <c r="A63" s="25" t="s">
        <v>762</v>
      </c>
      <c r="B63" s="10" t="s">
        <v>559</v>
      </c>
      <c r="C63" s="9" t="s">
        <v>560</v>
      </c>
      <c r="D63" s="10" t="s">
        <v>20</v>
      </c>
      <c r="E63" s="10" t="s">
        <v>44</v>
      </c>
      <c r="F63" s="11">
        <v>2</v>
      </c>
      <c r="G63" s="11">
        <v>283.41000000000003</v>
      </c>
      <c r="H63" s="11">
        <v>365.6</v>
      </c>
      <c r="I63" s="11">
        <v>566.82000000000005</v>
      </c>
      <c r="J63" s="26">
        <v>731.2</v>
      </c>
    </row>
    <row r="64" spans="1:10" ht="25.15" customHeight="1">
      <c r="A64" s="25" t="s">
        <v>763</v>
      </c>
      <c r="B64" s="10" t="s">
        <v>561</v>
      </c>
      <c r="C64" s="9" t="s">
        <v>562</v>
      </c>
      <c r="D64" s="10" t="s">
        <v>20</v>
      </c>
      <c r="E64" s="10" t="s">
        <v>147</v>
      </c>
      <c r="F64" s="11">
        <v>145</v>
      </c>
      <c r="G64" s="11">
        <v>13.41</v>
      </c>
      <c r="H64" s="11">
        <v>17.3</v>
      </c>
      <c r="I64" s="11">
        <v>1944.45</v>
      </c>
      <c r="J64" s="26">
        <v>2508.5</v>
      </c>
    </row>
    <row r="65" spans="1:10" ht="25.15" customHeight="1">
      <c r="A65" s="25" t="s">
        <v>764</v>
      </c>
      <c r="B65" s="10" t="s">
        <v>563</v>
      </c>
      <c r="C65" s="9" t="s">
        <v>564</v>
      </c>
      <c r="D65" s="10" t="s">
        <v>20</v>
      </c>
      <c r="E65" s="10" t="s">
        <v>147</v>
      </c>
      <c r="F65" s="11">
        <v>25</v>
      </c>
      <c r="G65" s="11">
        <v>16.149999999999999</v>
      </c>
      <c r="H65" s="11">
        <v>20.83</v>
      </c>
      <c r="I65" s="11">
        <v>403.75</v>
      </c>
      <c r="J65" s="26">
        <v>520.75</v>
      </c>
    </row>
    <row r="66" spans="1:10" ht="25.15" customHeight="1">
      <c r="A66" s="25" t="s">
        <v>765</v>
      </c>
      <c r="B66" s="10" t="s">
        <v>565</v>
      </c>
      <c r="C66" s="9" t="s">
        <v>199</v>
      </c>
      <c r="D66" s="10" t="s">
        <v>20</v>
      </c>
      <c r="E66" s="10" t="s">
        <v>44</v>
      </c>
      <c r="F66" s="11">
        <v>30</v>
      </c>
      <c r="G66" s="11">
        <v>22.48</v>
      </c>
      <c r="H66" s="11">
        <v>29</v>
      </c>
      <c r="I66" s="11">
        <v>674.4</v>
      </c>
      <c r="J66" s="26">
        <v>870</v>
      </c>
    </row>
    <row r="67" spans="1:10" ht="25.15" customHeight="1">
      <c r="A67" s="25" t="s">
        <v>766</v>
      </c>
      <c r="B67" s="10" t="s">
        <v>566</v>
      </c>
      <c r="C67" s="9" t="s">
        <v>567</v>
      </c>
      <c r="D67" s="10" t="s">
        <v>20</v>
      </c>
      <c r="E67" s="10" t="s">
        <v>44</v>
      </c>
      <c r="F67" s="11">
        <v>7</v>
      </c>
      <c r="G67" s="11">
        <v>53.25</v>
      </c>
      <c r="H67" s="11">
        <v>68.69</v>
      </c>
      <c r="I67" s="11">
        <v>372.75</v>
      </c>
      <c r="J67" s="26">
        <v>480.83</v>
      </c>
    </row>
    <row r="68" spans="1:10" ht="25.15" customHeight="1">
      <c r="A68" s="25" t="s">
        <v>767</v>
      </c>
      <c r="B68" s="10" t="s">
        <v>568</v>
      </c>
      <c r="C68" s="9" t="s">
        <v>569</v>
      </c>
      <c r="D68" s="10" t="s">
        <v>8</v>
      </c>
      <c r="E68" s="10" t="s">
        <v>44</v>
      </c>
      <c r="F68" s="11">
        <v>44</v>
      </c>
      <c r="G68" s="11">
        <v>38.79</v>
      </c>
      <c r="H68" s="11">
        <v>50.04</v>
      </c>
      <c r="I68" s="11">
        <v>1706.76</v>
      </c>
      <c r="J68" s="26">
        <v>2201.7600000000002</v>
      </c>
    </row>
    <row r="69" spans="1:10" ht="25.15" customHeight="1">
      <c r="A69" s="23">
        <v>12</v>
      </c>
      <c r="B69" s="151" t="s">
        <v>571</v>
      </c>
      <c r="C69" s="151"/>
      <c r="D69" s="151"/>
      <c r="E69" s="151"/>
      <c r="F69" s="151"/>
      <c r="G69" s="151"/>
      <c r="H69" s="151"/>
      <c r="I69" s="8">
        <v>23651.64</v>
      </c>
      <c r="J69" s="24">
        <v>30510.67</v>
      </c>
    </row>
    <row r="70" spans="1:10" ht="25.15" customHeight="1">
      <c r="A70" s="25" t="s">
        <v>590</v>
      </c>
      <c r="B70" s="10" t="s">
        <v>573</v>
      </c>
      <c r="C70" s="9" t="s">
        <v>574</v>
      </c>
      <c r="D70" s="10" t="s">
        <v>20</v>
      </c>
      <c r="E70" s="10" t="s">
        <v>550</v>
      </c>
      <c r="F70" s="11">
        <v>16</v>
      </c>
      <c r="G70" s="11">
        <v>391.72</v>
      </c>
      <c r="H70" s="11">
        <v>505.32</v>
      </c>
      <c r="I70" s="11">
        <v>6267.52</v>
      </c>
      <c r="J70" s="26">
        <v>8085.12</v>
      </c>
    </row>
    <row r="71" spans="1:10" ht="25.15" customHeight="1">
      <c r="A71" s="25" t="s">
        <v>593</v>
      </c>
      <c r="B71" s="10" t="s">
        <v>575</v>
      </c>
      <c r="C71" s="9" t="s">
        <v>576</v>
      </c>
      <c r="D71" s="10" t="s">
        <v>20</v>
      </c>
      <c r="E71" s="10" t="s">
        <v>550</v>
      </c>
      <c r="F71" s="11">
        <v>12</v>
      </c>
      <c r="G71" s="11">
        <v>469.4</v>
      </c>
      <c r="H71" s="11">
        <v>605.53</v>
      </c>
      <c r="I71" s="11">
        <v>5632.8</v>
      </c>
      <c r="J71" s="26">
        <v>7266.36</v>
      </c>
    </row>
    <row r="72" spans="1:10" ht="25.15" customHeight="1">
      <c r="A72" s="25" t="s">
        <v>768</v>
      </c>
      <c r="B72" s="10" t="s">
        <v>577</v>
      </c>
      <c r="C72" s="9" t="s">
        <v>578</v>
      </c>
      <c r="D72" s="10" t="s">
        <v>20</v>
      </c>
      <c r="E72" s="10" t="s">
        <v>550</v>
      </c>
      <c r="F72" s="11">
        <v>4</v>
      </c>
      <c r="G72" s="11">
        <v>200.13</v>
      </c>
      <c r="H72" s="11">
        <v>258.17</v>
      </c>
      <c r="I72" s="11">
        <v>800.52</v>
      </c>
      <c r="J72" s="26">
        <v>1032.68</v>
      </c>
    </row>
    <row r="73" spans="1:10" ht="25.15" customHeight="1">
      <c r="A73" s="25" t="s">
        <v>769</v>
      </c>
      <c r="B73" s="10" t="s">
        <v>579</v>
      </c>
      <c r="C73" s="9" t="s">
        <v>580</v>
      </c>
      <c r="D73" s="10" t="s">
        <v>20</v>
      </c>
      <c r="E73" s="10" t="s">
        <v>44</v>
      </c>
      <c r="F73" s="11">
        <v>1</v>
      </c>
      <c r="G73" s="11">
        <v>4784.46</v>
      </c>
      <c r="H73" s="11">
        <v>6171.95</v>
      </c>
      <c r="I73" s="11">
        <v>4784.46</v>
      </c>
      <c r="J73" s="26">
        <v>6171.95</v>
      </c>
    </row>
    <row r="74" spans="1:10" ht="25.15" customHeight="1">
      <c r="A74" s="25" t="s">
        <v>770</v>
      </c>
      <c r="B74" s="10" t="s">
        <v>581</v>
      </c>
      <c r="C74" s="9" t="s">
        <v>582</v>
      </c>
      <c r="D74" s="10" t="s">
        <v>20</v>
      </c>
      <c r="E74" s="10" t="s">
        <v>44</v>
      </c>
      <c r="F74" s="11">
        <v>1</v>
      </c>
      <c r="G74" s="11">
        <v>2984.7</v>
      </c>
      <c r="H74" s="11">
        <v>3850.26</v>
      </c>
      <c r="I74" s="11">
        <v>2984.7</v>
      </c>
      <c r="J74" s="26">
        <v>3850.26</v>
      </c>
    </row>
    <row r="75" spans="1:10" ht="25.15" customHeight="1">
      <c r="A75" s="25" t="s">
        <v>771</v>
      </c>
      <c r="B75" s="10" t="s">
        <v>583</v>
      </c>
      <c r="C75" s="9" t="s">
        <v>584</v>
      </c>
      <c r="D75" s="10" t="s">
        <v>8</v>
      </c>
      <c r="E75" s="10" t="s">
        <v>44</v>
      </c>
      <c r="F75" s="11">
        <v>1</v>
      </c>
      <c r="G75" s="11">
        <v>161.22</v>
      </c>
      <c r="H75" s="11">
        <v>207.97</v>
      </c>
      <c r="I75" s="11">
        <v>161.22</v>
      </c>
      <c r="J75" s="26">
        <v>207.97</v>
      </c>
    </row>
    <row r="76" spans="1:10" ht="25.15" customHeight="1">
      <c r="A76" s="25" t="s">
        <v>772</v>
      </c>
      <c r="B76" s="10" t="s">
        <v>585</v>
      </c>
      <c r="C76" s="9" t="s">
        <v>586</v>
      </c>
      <c r="D76" s="10" t="s">
        <v>8</v>
      </c>
      <c r="E76" s="10" t="s">
        <v>44</v>
      </c>
      <c r="F76" s="11">
        <v>3</v>
      </c>
      <c r="G76" s="11">
        <v>195.84</v>
      </c>
      <c r="H76" s="11">
        <v>252.63</v>
      </c>
      <c r="I76" s="11">
        <v>587.52</v>
      </c>
      <c r="J76" s="26">
        <v>757.89</v>
      </c>
    </row>
    <row r="77" spans="1:10" ht="25.15" customHeight="1">
      <c r="A77" s="25" t="s">
        <v>773</v>
      </c>
      <c r="B77" s="10" t="s">
        <v>587</v>
      </c>
      <c r="C77" s="9" t="s">
        <v>287</v>
      </c>
      <c r="D77" s="10" t="s">
        <v>20</v>
      </c>
      <c r="E77" s="10" t="s">
        <v>44</v>
      </c>
      <c r="F77" s="11">
        <v>1</v>
      </c>
      <c r="G77" s="11">
        <v>2432.9</v>
      </c>
      <c r="H77" s="11">
        <v>3138.44</v>
      </c>
      <c r="I77" s="11">
        <v>2432.9</v>
      </c>
      <c r="J77" s="26">
        <v>3138.44</v>
      </c>
    </row>
    <row r="78" spans="1:10" ht="25.15" customHeight="1">
      <c r="A78" s="23">
        <v>13</v>
      </c>
      <c r="B78" s="151" t="s">
        <v>589</v>
      </c>
      <c r="C78" s="151"/>
      <c r="D78" s="151"/>
      <c r="E78" s="151"/>
      <c r="F78" s="151"/>
      <c r="G78" s="151"/>
      <c r="H78" s="151"/>
      <c r="I78" s="8">
        <v>14839.96</v>
      </c>
      <c r="J78" s="24">
        <v>19143.39</v>
      </c>
    </row>
    <row r="79" spans="1:10" ht="25.15" customHeight="1">
      <c r="A79" s="25" t="s">
        <v>597</v>
      </c>
      <c r="B79" s="10" t="s">
        <v>591</v>
      </c>
      <c r="C79" s="9" t="s">
        <v>592</v>
      </c>
      <c r="D79" s="10" t="s">
        <v>20</v>
      </c>
      <c r="E79" s="10" t="s">
        <v>21</v>
      </c>
      <c r="F79" s="11">
        <v>158.04</v>
      </c>
      <c r="G79" s="11">
        <v>51.66</v>
      </c>
      <c r="H79" s="11">
        <v>66.64</v>
      </c>
      <c r="I79" s="11">
        <v>8164.35</v>
      </c>
      <c r="J79" s="26">
        <v>10531.79</v>
      </c>
    </row>
    <row r="80" spans="1:10" ht="25.15" customHeight="1">
      <c r="A80" s="25" t="s">
        <v>600</v>
      </c>
      <c r="B80" s="10" t="s">
        <v>594</v>
      </c>
      <c r="C80" s="9" t="s">
        <v>295</v>
      </c>
      <c r="D80" s="10" t="s">
        <v>20</v>
      </c>
      <c r="E80" s="10" t="s">
        <v>21</v>
      </c>
      <c r="F80" s="11">
        <v>158.04</v>
      </c>
      <c r="G80" s="11">
        <v>42.24</v>
      </c>
      <c r="H80" s="11">
        <v>54.49</v>
      </c>
      <c r="I80" s="11">
        <v>6675.61</v>
      </c>
      <c r="J80" s="26">
        <v>8611.6</v>
      </c>
    </row>
    <row r="81" spans="1:10" ht="25.15" customHeight="1">
      <c r="A81" s="23">
        <v>14</v>
      </c>
      <c r="B81" s="151" t="s">
        <v>596</v>
      </c>
      <c r="C81" s="151"/>
      <c r="D81" s="151"/>
      <c r="E81" s="151"/>
      <c r="F81" s="151"/>
      <c r="G81" s="151"/>
      <c r="H81" s="151"/>
      <c r="I81" s="8">
        <v>26855.25</v>
      </c>
      <c r="J81" s="24">
        <v>34643.199999999997</v>
      </c>
    </row>
    <row r="82" spans="1:10" ht="25.15" customHeight="1">
      <c r="A82" s="25" t="s">
        <v>609</v>
      </c>
      <c r="B82" s="10" t="s">
        <v>598</v>
      </c>
      <c r="C82" s="9" t="s">
        <v>599</v>
      </c>
      <c r="D82" s="10" t="s">
        <v>20</v>
      </c>
      <c r="E82" s="10" t="s">
        <v>21</v>
      </c>
      <c r="F82" s="11">
        <v>13.86</v>
      </c>
      <c r="G82" s="11">
        <v>449.53</v>
      </c>
      <c r="H82" s="11">
        <v>579.89</v>
      </c>
      <c r="I82" s="11">
        <v>6230.49</v>
      </c>
      <c r="J82" s="26">
        <v>8037.28</v>
      </c>
    </row>
    <row r="83" spans="1:10" ht="25.15" customHeight="1">
      <c r="A83" s="25" t="s">
        <v>612</v>
      </c>
      <c r="B83" s="10" t="s">
        <v>601</v>
      </c>
      <c r="C83" s="9" t="s">
        <v>602</v>
      </c>
      <c r="D83" s="10" t="s">
        <v>8</v>
      </c>
      <c r="E83" s="10" t="s">
        <v>21</v>
      </c>
      <c r="F83" s="11">
        <v>23.9</v>
      </c>
      <c r="G83" s="11">
        <v>337.45</v>
      </c>
      <c r="H83" s="11">
        <v>435.31</v>
      </c>
      <c r="I83" s="11">
        <v>8065.06</v>
      </c>
      <c r="J83" s="26">
        <v>10403.91</v>
      </c>
    </row>
    <row r="84" spans="1:10" ht="25.15" customHeight="1">
      <c r="A84" s="25" t="s">
        <v>774</v>
      </c>
      <c r="B84" s="10" t="s">
        <v>603</v>
      </c>
      <c r="C84" s="9" t="s">
        <v>604</v>
      </c>
      <c r="D84" s="10" t="s">
        <v>20</v>
      </c>
      <c r="E84" s="10" t="s">
        <v>21</v>
      </c>
      <c r="F84" s="11">
        <v>23.86</v>
      </c>
      <c r="G84" s="11">
        <v>401.14</v>
      </c>
      <c r="H84" s="11">
        <v>517.47</v>
      </c>
      <c r="I84" s="11">
        <v>9571.2000000000007</v>
      </c>
      <c r="J84" s="26">
        <v>12346.83</v>
      </c>
    </row>
    <row r="85" spans="1:10" ht="25.15" customHeight="1">
      <c r="A85" s="25" t="s">
        <v>775</v>
      </c>
      <c r="B85" s="10" t="s">
        <v>605</v>
      </c>
      <c r="C85" s="9" t="s">
        <v>606</v>
      </c>
      <c r="D85" s="10" t="s">
        <v>20</v>
      </c>
      <c r="E85" s="10" t="s">
        <v>21</v>
      </c>
      <c r="F85" s="11">
        <v>8.91</v>
      </c>
      <c r="G85" s="11">
        <v>335.41</v>
      </c>
      <c r="H85" s="11">
        <v>432.68</v>
      </c>
      <c r="I85" s="11">
        <v>2988.5</v>
      </c>
      <c r="J85" s="26">
        <v>3855.18</v>
      </c>
    </row>
    <row r="86" spans="1:10" ht="25.15" customHeight="1">
      <c r="A86" s="23">
        <v>15</v>
      </c>
      <c r="B86" s="151" t="s">
        <v>608</v>
      </c>
      <c r="C86" s="151"/>
      <c r="D86" s="151"/>
      <c r="E86" s="151"/>
      <c r="F86" s="151"/>
      <c r="G86" s="151"/>
      <c r="H86" s="151"/>
      <c r="I86" s="8">
        <v>49529.02</v>
      </c>
      <c r="J86" s="24">
        <v>63889.78</v>
      </c>
    </row>
    <row r="87" spans="1:10" ht="25.15" customHeight="1">
      <c r="A87" s="25" t="s">
        <v>617</v>
      </c>
      <c r="B87" s="10" t="s">
        <v>610</v>
      </c>
      <c r="C87" s="9" t="s">
        <v>611</v>
      </c>
      <c r="D87" s="10" t="s">
        <v>20</v>
      </c>
      <c r="E87" s="10" t="s">
        <v>21</v>
      </c>
      <c r="F87" s="11">
        <v>555.02</v>
      </c>
      <c r="G87" s="11">
        <v>42.67</v>
      </c>
      <c r="H87" s="11">
        <v>55.04</v>
      </c>
      <c r="I87" s="11">
        <v>23682.7</v>
      </c>
      <c r="J87" s="26">
        <v>30548.3</v>
      </c>
    </row>
    <row r="88" spans="1:10" ht="25.15" customHeight="1">
      <c r="A88" s="25" t="s">
        <v>620</v>
      </c>
      <c r="B88" s="10" t="s">
        <v>613</v>
      </c>
      <c r="C88" s="9" t="s">
        <v>614</v>
      </c>
      <c r="D88" s="10" t="s">
        <v>20</v>
      </c>
      <c r="E88" s="10" t="s">
        <v>21</v>
      </c>
      <c r="F88" s="11">
        <v>703.11</v>
      </c>
      <c r="G88" s="11">
        <v>36.76</v>
      </c>
      <c r="H88" s="11">
        <v>47.42</v>
      </c>
      <c r="I88" s="11">
        <v>25846.32</v>
      </c>
      <c r="J88" s="26">
        <v>33341.480000000003</v>
      </c>
    </row>
    <row r="89" spans="1:10" ht="25.15" customHeight="1">
      <c r="A89" s="23">
        <v>16</v>
      </c>
      <c r="B89" s="151" t="s">
        <v>616</v>
      </c>
      <c r="C89" s="151"/>
      <c r="D89" s="151"/>
      <c r="E89" s="151"/>
      <c r="F89" s="151"/>
      <c r="G89" s="151"/>
      <c r="H89" s="151"/>
      <c r="I89" s="8">
        <v>10369.69</v>
      </c>
      <c r="J89" s="24">
        <v>13376.86</v>
      </c>
    </row>
    <row r="90" spans="1:10" ht="25.15" customHeight="1">
      <c r="A90" s="25" t="s">
        <v>647</v>
      </c>
      <c r="B90" s="10" t="s">
        <v>618</v>
      </c>
      <c r="C90" s="9" t="s">
        <v>619</v>
      </c>
      <c r="D90" s="10" t="s">
        <v>20</v>
      </c>
      <c r="E90" s="10" t="s">
        <v>44</v>
      </c>
      <c r="F90" s="11">
        <v>2</v>
      </c>
      <c r="G90" s="11">
        <v>420.62</v>
      </c>
      <c r="H90" s="11">
        <v>542.6</v>
      </c>
      <c r="I90" s="11">
        <v>841.24</v>
      </c>
      <c r="J90" s="26">
        <v>1085.2</v>
      </c>
    </row>
    <row r="91" spans="1:10" ht="25.15" customHeight="1">
      <c r="A91" s="25" t="s">
        <v>650</v>
      </c>
      <c r="B91" s="10" t="s">
        <v>621</v>
      </c>
      <c r="C91" s="9" t="s">
        <v>622</v>
      </c>
      <c r="D91" s="10" t="s">
        <v>20</v>
      </c>
      <c r="E91" s="10" t="s">
        <v>44</v>
      </c>
      <c r="F91" s="11">
        <v>2</v>
      </c>
      <c r="G91" s="11">
        <v>599.94000000000005</v>
      </c>
      <c r="H91" s="11">
        <v>773.92</v>
      </c>
      <c r="I91" s="11">
        <v>1199.8800000000001</v>
      </c>
      <c r="J91" s="26">
        <v>1547.84</v>
      </c>
    </row>
    <row r="92" spans="1:10" ht="25.15" customHeight="1">
      <c r="A92" s="25" t="s">
        <v>776</v>
      </c>
      <c r="B92" s="10" t="s">
        <v>623</v>
      </c>
      <c r="C92" s="9" t="s">
        <v>624</v>
      </c>
      <c r="D92" s="10" t="s">
        <v>20</v>
      </c>
      <c r="E92" s="10" t="s">
        <v>44</v>
      </c>
      <c r="F92" s="11">
        <v>1</v>
      </c>
      <c r="G92" s="11">
        <v>702.85</v>
      </c>
      <c r="H92" s="11">
        <v>906.68</v>
      </c>
      <c r="I92" s="11">
        <v>702.85</v>
      </c>
      <c r="J92" s="26">
        <v>906.68</v>
      </c>
    </row>
    <row r="93" spans="1:10" ht="25.15" customHeight="1">
      <c r="A93" s="25" t="s">
        <v>777</v>
      </c>
      <c r="B93" s="10" t="s">
        <v>625</v>
      </c>
      <c r="C93" s="9" t="s">
        <v>366</v>
      </c>
      <c r="D93" s="10" t="s">
        <v>20</v>
      </c>
      <c r="E93" s="10" t="s">
        <v>44</v>
      </c>
      <c r="F93" s="11">
        <v>2</v>
      </c>
      <c r="G93" s="11">
        <v>29.61</v>
      </c>
      <c r="H93" s="11">
        <v>38.200000000000003</v>
      </c>
      <c r="I93" s="11">
        <v>59.22</v>
      </c>
      <c r="J93" s="26">
        <v>76.400000000000006</v>
      </c>
    </row>
    <row r="94" spans="1:10" ht="25.15" customHeight="1">
      <c r="A94" s="25" t="s">
        <v>778</v>
      </c>
      <c r="B94" s="10" t="s">
        <v>626</v>
      </c>
      <c r="C94" s="9" t="s">
        <v>627</v>
      </c>
      <c r="D94" s="10" t="s">
        <v>20</v>
      </c>
      <c r="E94" s="10" t="s">
        <v>44</v>
      </c>
      <c r="F94" s="11">
        <v>1</v>
      </c>
      <c r="G94" s="11">
        <v>825.59</v>
      </c>
      <c r="H94" s="11">
        <v>1065.01</v>
      </c>
      <c r="I94" s="11">
        <v>825.59</v>
      </c>
      <c r="J94" s="26">
        <v>1065.01</v>
      </c>
    </row>
    <row r="95" spans="1:10" ht="25.15" customHeight="1">
      <c r="A95" s="25" t="s">
        <v>779</v>
      </c>
      <c r="B95" s="10" t="s">
        <v>628</v>
      </c>
      <c r="C95" s="9" t="s">
        <v>629</v>
      </c>
      <c r="D95" s="10" t="s">
        <v>20</v>
      </c>
      <c r="E95" s="10" t="s">
        <v>44</v>
      </c>
      <c r="F95" s="11">
        <v>3</v>
      </c>
      <c r="G95" s="11">
        <v>44.63</v>
      </c>
      <c r="H95" s="11">
        <v>57.57</v>
      </c>
      <c r="I95" s="11">
        <v>133.88999999999999</v>
      </c>
      <c r="J95" s="26">
        <v>172.71</v>
      </c>
    </row>
    <row r="96" spans="1:10" ht="25.15" customHeight="1">
      <c r="A96" s="25" t="s">
        <v>780</v>
      </c>
      <c r="B96" s="10" t="s">
        <v>630</v>
      </c>
      <c r="C96" s="9" t="s">
        <v>631</v>
      </c>
      <c r="D96" s="10" t="s">
        <v>8</v>
      </c>
      <c r="E96" s="10" t="s">
        <v>44</v>
      </c>
      <c r="F96" s="11">
        <v>2</v>
      </c>
      <c r="G96" s="11">
        <v>39.01</v>
      </c>
      <c r="H96" s="11">
        <v>50.32</v>
      </c>
      <c r="I96" s="11">
        <v>78.02</v>
      </c>
      <c r="J96" s="26">
        <v>100.64</v>
      </c>
    </row>
    <row r="97" spans="1:10" ht="25.15" customHeight="1">
      <c r="A97" s="25" t="s">
        <v>781</v>
      </c>
      <c r="B97" s="10" t="s">
        <v>632</v>
      </c>
      <c r="C97" s="9" t="s">
        <v>633</v>
      </c>
      <c r="D97" s="10" t="s">
        <v>8</v>
      </c>
      <c r="E97" s="10" t="s">
        <v>44</v>
      </c>
      <c r="F97" s="11">
        <v>2</v>
      </c>
      <c r="G97" s="11">
        <v>94.74</v>
      </c>
      <c r="H97" s="11">
        <v>122.21</v>
      </c>
      <c r="I97" s="11">
        <v>189.48</v>
      </c>
      <c r="J97" s="26">
        <v>244.42</v>
      </c>
    </row>
    <row r="98" spans="1:10" ht="25.15" customHeight="1">
      <c r="A98" s="25" t="s">
        <v>782</v>
      </c>
      <c r="B98" s="10" t="s">
        <v>381</v>
      </c>
      <c r="C98" s="9" t="s">
        <v>382</v>
      </c>
      <c r="D98" s="10" t="s">
        <v>8</v>
      </c>
      <c r="E98" s="10" t="s">
        <v>44</v>
      </c>
      <c r="F98" s="11">
        <v>2</v>
      </c>
      <c r="G98" s="11">
        <v>20.38</v>
      </c>
      <c r="H98" s="11">
        <v>26.29</v>
      </c>
      <c r="I98" s="11">
        <v>40.76</v>
      </c>
      <c r="J98" s="26">
        <v>52.58</v>
      </c>
    </row>
    <row r="99" spans="1:10" ht="25.15" customHeight="1">
      <c r="A99" s="25" t="s">
        <v>783</v>
      </c>
      <c r="B99" s="10" t="s">
        <v>383</v>
      </c>
      <c r="C99" s="9" t="s">
        <v>384</v>
      </c>
      <c r="D99" s="10" t="s">
        <v>8</v>
      </c>
      <c r="E99" s="10" t="s">
        <v>44</v>
      </c>
      <c r="F99" s="11">
        <v>2</v>
      </c>
      <c r="G99" s="11">
        <v>90.05</v>
      </c>
      <c r="H99" s="11">
        <v>116.16</v>
      </c>
      <c r="I99" s="11">
        <v>180.1</v>
      </c>
      <c r="J99" s="26">
        <v>232.32</v>
      </c>
    </row>
    <row r="100" spans="1:10" ht="25.15" customHeight="1">
      <c r="A100" s="25" t="s">
        <v>784</v>
      </c>
      <c r="B100" s="10" t="s">
        <v>634</v>
      </c>
      <c r="C100" s="9" t="s">
        <v>386</v>
      </c>
      <c r="D100" s="10" t="s">
        <v>20</v>
      </c>
      <c r="E100" s="10" t="s">
        <v>44</v>
      </c>
      <c r="F100" s="11">
        <v>2</v>
      </c>
      <c r="G100" s="11">
        <v>150.33000000000001</v>
      </c>
      <c r="H100" s="11">
        <v>193.93</v>
      </c>
      <c r="I100" s="11">
        <v>300.66000000000003</v>
      </c>
      <c r="J100" s="26">
        <v>387.86</v>
      </c>
    </row>
    <row r="101" spans="1:10" ht="25.15" customHeight="1">
      <c r="A101" s="25" t="s">
        <v>785</v>
      </c>
      <c r="B101" s="10" t="s">
        <v>635</v>
      </c>
      <c r="C101" s="9" t="s">
        <v>636</v>
      </c>
      <c r="D101" s="10" t="s">
        <v>8</v>
      </c>
      <c r="E101" s="10" t="s">
        <v>44</v>
      </c>
      <c r="F101" s="11">
        <v>4</v>
      </c>
      <c r="G101" s="11">
        <v>321.56</v>
      </c>
      <c r="H101" s="11">
        <v>414.81</v>
      </c>
      <c r="I101" s="11">
        <v>1286.24</v>
      </c>
      <c r="J101" s="26">
        <v>1659.24</v>
      </c>
    </row>
    <row r="102" spans="1:10" ht="25.15" customHeight="1">
      <c r="A102" s="25" t="s">
        <v>786</v>
      </c>
      <c r="B102" s="10" t="s">
        <v>637</v>
      </c>
      <c r="C102" s="9" t="s">
        <v>638</v>
      </c>
      <c r="D102" s="10" t="s">
        <v>8</v>
      </c>
      <c r="E102" s="10" t="s">
        <v>44</v>
      </c>
      <c r="F102" s="11">
        <v>2</v>
      </c>
      <c r="G102" s="11">
        <v>625.38</v>
      </c>
      <c r="H102" s="11">
        <v>806.74</v>
      </c>
      <c r="I102" s="11">
        <v>1250.76</v>
      </c>
      <c r="J102" s="26">
        <v>1613.48</v>
      </c>
    </row>
    <row r="103" spans="1:10" ht="25.15" customHeight="1">
      <c r="A103" s="25" t="s">
        <v>787</v>
      </c>
      <c r="B103" s="10" t="s">
        <v>639</v>
      </c>
      <c r="C103" s="9" t="s">
        <v>640</v>
      </c>
      <c r="D103" s="10" t="s">
        <v>8</v>
      </c>
      <c r="E103" s="10" t="s">
        <v>44</v>
      </c>
      <c r="F103" s="11">
        <v>8</v>
      </c>
      <c r="G103" s="11">
        <v>253.87</v>
      </c>
      <c r="H103" s="11">
        <v>327.49</v>
      </c>
      <c r="I103" s="11">
        <v>2030.96</v>
      </c>
      <c r="J103" s="26">
        <v>2619.92</v>
      </c>
    </row>
    <row r="104" spans="1:10" ht="25.15" customHeight="1">
      <c r="A104" s="25" t="s">
        <v>788</v>
      </c>
      <c r="B104" s="10" t="s">
        <v>641</v>
      </c>
      <c r="C104" s="9" t="s">
        <v>642</v>
      </c>
      <c r="D104" s="10" t="s">
        <v>8</v>
      </c>
      <c r="E104" s="10" t="s">
        <v>44</v>
      </c>
      <c r="F104" s="11">
        <v>4</v>
      </c>
      <c r="G104" s="11">
        <v>273.85000000000002</v>
      </c>
      <c r="H104" s="11">
        <v>353.27</v>
      </c>
      <c r="I104" s="11">
        <v>1095.4000000000001</v>
      </c>
      <c r="J104" s="26">
        <v>1413.08</v>
      </c>
    </row>
    <row r="105" spans="1:10" ht="25.15" customHeight="1">
      <c r="A105" s="25" t="s">
        <v>789</v>
      </c>
      <c r="B105" s="10" t="s">
        <v>643</v>
      </c>
      <c r="C105" s="9" t="s">
        <v>644</v>
      </c>
      <c r="D105" s="10" t="s">
        <v>20</v>
      </c>
      <c r="E105" s="10" t="s">
        <v>44</v>
      </c>
      <c r="F105" s="11">
        <v>2</v>
      </c>
      <c r="G105" s="11">
        <v>77.319999999999993</v>
      </c>
      <c r="H105" s="11">
        <v>99.74</v>
      </c>
      <c r="I105" s="11">
        <v>154.63999999999999</v>
      </c>
      <c r="J105" s="26">
        <v>199.48</v>
      </c>
    </row>
    <row r="106" spans="1:10" ht="25.15" customHeight="1">
      <c r="A106" s="23">
        <v>17</v>
      </c>
      <c r="B106" s="151" t="s">
        <v>646</v>
      </c>
      <c r="C106" s="151"/>
      <c r="D106" s="151"/>
      <c r="E106" s="151"/>
      <c r="F106" s="151"/>
      <c r="G106" s="151"/>
      <c r="H106" s="151"/>
      <c r="I106" s="8">
        <v>110982.58</v>
      </c>
      <c r="J106" s="24">
        <v>143162.73000000001</v>
      </c>
    </row>
    <row r="107" spans="1:10" ht="25.15" customHeight="1">
      <c r="A107" s="25" t="s">
        <v>655</v>
      </c>
      <c r="B107" s="10" t="s">
        <v>648</v>
      </c>
      <c r="C107" s="9" t="s">
        <v>649</v>
      </c>
      <c r="D107" s="10" t="s">
        <v>20</v>
      </c>
      <c r="E107" s="10" t="s">
        <v>27</v>
      </c>
      <c r="F107" s="11">
        <v>2785</v>
      </c>
      <c r="G107" s="11">
        <v>25.18</v>
      </c>
      <c r="H107" s="11">
        <v>32.479999999999997</v>
      </c>
      <c r="I107" s="11">
        <v>70126.3</v>
      </c>
      <c r="J107" s="26">
        <v>90456.8</v>
      </c>
    </row>
    <row r="108" spans="1:10" ht="25.15" customHeight="1">
      <c r="A108" s="25" t="s">
        <v>657</v>
      </c>
      <c r="B108" s="10" t="s">
        <v>651</v>
      </c>
      <c r="C108" s="9" t="s">
        <v>652</v>
      </c>
      <c r="D108" s="10" t="s">
        <v>20</v>
      </c>
      <c r="E108" s="10" t="s">
        <v>21</v>
      </c>
      <c r="F108" s="11">
        <v>267.91000000000003</v>
      </c>
      <c r="G108" s="11">
        <v>152.5</v>
      </c>
      <c r="H108" s="11">
        <v>196.73</v>
      </c>
      <c r="I108" s="11">
        <v>40856.28</v>
      </c>
      <c r="J108" s="26">
        <v>52705.93</v>
      </c>
    </row>
    <row r="109" spans="1:10" ht="25.15" customHeight="1">
      <c r="A109" s="23">
        <v>18</v>
      </c>
      <c r="B109" s="151" t="s">
        <v>654</v>
      </c>
      <c r="C109" s="151"/>
      <c r="D109" s="151"/>
      <c r="E109" s="151"/>
      <c r="F109" s="151"/>
      <c r="G109" s="151"/>
      <c r="H109" s="151"/>
      <c r="I109" s="8">
        <v>1013.09</v>
      </c>
      <c r="J109" s="24">
        <v>1306.8800000000001</v>
      </c>
    </row>
    <row r="110" spans="1:10" ht="25.15" customHeight="1">
      <c r="A110" s="25" t="s">
        <v>662</v>
      </c>
      <c r="B110" s="10" t="s">
        <v>656</v>
      </c>
      <c r="C110" s="9" t="s">
        <v>415</v>
      </c>
      <c r="D110" s="10" t="s">
        <v>20</v>
      </c>
      <c r="E110" s="10" t="s">
        <v>44</v>
      </c>
      <c r="F110" s="11">
        <v>10</v>
      </c>
      <c r="G110" s="11">
        <v>34.04</v>
      </c>
      <c r="H110" s="11">
        <v>43.91</v>
      </c>
      <c r="I110" s="11">
        <v>340.4</v>
      </c>
      <c r="J110" s="26">
        <v>439.1</v>
      </c>
    </row>
    <row r="111" spans="1:10" ht="25.15" customHeight="1">
      <c r="A111" s="25" t="s">
        <v>665</v>
      </c>
      <c r="B111" s="10" t="s">
        <v>658</v>
      </c>
      <c r="C111" s="9" t="s">
        <v>659</v>
      </c>
      <c r="D111" s="10" t="s">
        <v>20</v>
      </c>
      <c r="E111" s="10" t="s">
        <v>44</v>
      </c>
      <c r="F111" s="11">
        <v>3</v>
      </c>
      <c r="G111" s="11">
        <v>224.23</v>
      </c>
      <c r="H111" s="11">
        <v>289.26</v>
      </c>
      <c r="I111" s="11">
        <v>672.69</v>
      </c>
      <c r="J111" s="26">
        <v>867.78</v>
      </c>
    </row>
    <row r="112" spans="1:10" ht="25.15" customHeight="1">
      <c r="A112" s="23">
        <v>19</v>
      </c>
      <c r="B112" s="151" t="s">
        <v>661</v>
      </c>
      <c r="C112" s="151"/>
      <c r="D112" s="151"/>
      <c r="E112" s="151"/>
      <c r="F112" s="151"/>
      <c r="G112" s="151"/>
      <c r="H112" s="151"/>
      <c r="I112" s="8">
        <v>42514.66</v>
      </c>
      <c r="J112" s="24">
        <v>54843.56</v>
      </c>
    </row>
    <row r="113" spans="1:10" ht="25.15" customHeight="1">
      <c r="A113" s="25" t="s">
        <v>790</v>
      </c>
      <c r="B113" s="10" t="s">
        <v>663</v>
      </c>
      <c r="C113" s="9" t="s">
        <v>664</v>
      </c>
      <c r="D113" s="10" t="s">
        <v>20</v>
      </c>
      <c r="E113" s="10" t="s">
        <v>21</v>
      </c>
      <c r="F113" s="11">
        <v>267.91000000000003</v>
      </c>
      <c r="G113" s="11">
        <v>6.84</v>
      </c>
      <c r="H113" s="11">
        <v>8.82</v>
      </c>
      <c r="I113" s="11">
        <v>1832.5</v>
      </c>
      <c r="J113" s="26">
        <v>2362.9699999999998</v>
      </c>
    </row>
    <row r="114" spans="1:10" ht="25.15" customHeight="1">
      <c r="A114" s="25" t="s">
        <v>791</v>
      </c>
      <c r="B114" s="10" t="s">
        <v>666</v>
      </c>
      <c r="C114" s="9" t="s">
        <v>667</v>
      </c>
      <c r="D114" s="10" t="s">
        <v>20</v>
      </c>
      <c r="E114" s="10" t="s">
        <v>409</v>
      </c>
      <c r="F114" s="11">
        <v>1</v>
      </c>
      <c r="G114" s="11">
        <v>2345.2399999999998</v>
      </c>
      <c r="H114" s="11">
        <v>3025.36</v>
      </c>
      <c r="I114" s="11">
        <v>2345.2399999999998</v>
      </c>
      <c r="J114" s="26">
        <v>3025.36</v>
      </c>
    </row>
    <row r="115" spans="1:10" ht="25.15" customHeight="1">
      <c r="A115" s="25" t="s">
        <v>792</v>
      </c>
      <c r="B115" s="10" t="s">
        <v>668</v>
      </c>
      <c r="C115" s="9" t="s">
        <v>669</v>
      </c>
      <c r="D115" s="10" t="s">
        <v>20</v>
      </c>
      <c r="E115" s="10" t="s">
        <v>147</v>
      </c>
      <c r="F115" s="11">
        <v>24.84</v>
      </c>
      <c r="G115" s="11">
        <v>353.62</v>
      </c>
      <c r="H115" s="11">
        <v>456.17</v>
      </c>
      <c r="I115" s="11">
        <v>8783.92</v>
      </c>
      <c r="J115" s="26">
        <v>11331.26</v>
      </c>
    </row>
    <row r="116" spans="1:10" ht="25.15" customHeight="1">
      <c r="A116" s="25" t="s">
        <v>793</v>
      </c>
      <c r="B116" s="10" t="s">
        <v>670</v>
      </c>
      <c r="C116" s="9" t="s">
        <v>671</v>
      </c>
      <c r="D116" s="10" t="s">
        <v>20</v>
      </c>
      <c r="E116" s="10" t="s">
        <v>147</v>
      </c>
      <c r="F116" s="11">
        <v>24.84</v>
      </c>
      <c r="G116" s="11">
        <v>159.37</v>
      </c>
      <c r="H116" s="11">
        <v>205.59</v>
      </c>
      <c r="I116" s="11">
        <v>3958.75</v>
      </c>
      <c r="J116" s="26">
        <v>5106.8599999999997</v>
      </c>
    </row>
    <row r="117" spans="1:10" ht="25.15" customHeight="1">
      <c r="A117" s="25" t="s">
        <v>794</v>
      </c>
      <c r="B117" s="10" t="s">
        <v>672</v>
      </c>
      <c r="C117" s="9" t="s">
        <v>673</v>
      </c>
      <c r="D117" s="10" t="s">
        <v>20</v>
      </c>
      <c r="E117" s="10" t="s">
        <v>21</v>
      </c>
      <c r="F117" s="11">
        <v>20.62</v>
      </c>
      <c r="G117" s="11">
        <v>391.75</v>
      </c>
      <c r="H117" s="11">
        <v>505.36</v>
      </c>
      <c r="I117" s="11">
        <v>8077.89</v>
      </c>
      <c r="J117" s="26">
        <v>10420.52</v>
      </c>
    </row>
    <row r="118" spans="1:10" ht="25.15" customHeight="1">
      <c r="A118" s="25" t="s">
        <v>795</v>
      </c>
      <c r="B118" s="10" t="s">
        <v>674</v>
      </c>
      <c r="C118" s="9" t="s">
        <v>675</v>
      </c>
      <c r="D118" s="10" t="s">
        <v>20</v>
      </c>
      <c r="E118" s="10" t="s">
        <v>21</v>
      </c>
      <c r="F118" s="11">
        <v>559.45000000000005</v>
      </c>
      <c r="G118" s="11">
        <v>22.79</v>
      </c>
      <c r="H118" s="11">
        <v>29.4</v>
      </c>
      <c r="I118" s="11">
        <v>12749.87</v>
      </c>
      <c r="J118" s="26">
        <v>16447.830000000002</v>
      </c>
    </row>
    <row r="119" spans="1:10" ht="25.15" customHeight="1">
      <c r="A119" s="25" t="s">
        <v>796</v>
      </c>
      <c r="B119" s="10" t="s">
        <v>676</v>
      </c>
      <c r="C119" s="9" t="s">
        <v>677</v>
      </c>
      <c r="D119" s="10" t="s">
        <v>20</v>
      </c>
      <c r="E119" s="10" t="s">
        <v>21</v>
      </c>
      <c r="F119" s="11">
        <v>3.84</v>
      </c>
      <c r="G119" s="11">
        <v>561.9</v>
      </c>
      <c r="H119" s="11">
        <v>724.85</v>
      </c>
      <c r="I119" s="11">
        <v>2157.6999999999998</v>
      </c>
      <c r="J119" s="26">
        <v>2783.42</v>
      </c>
    </row>
    <row r="120" spans="1:10" ht="25.15" customHeight="1">
      <c r="A120" s="25" t="s">
        <v>797</v>
      </c>
      <c r="B120" s="10" t="s">
        <v>678</v>
      </c>
      <c r="C120" s="9" t="s">
        <v>679</v>
      </c>
      <c r="D120" s="10" t="s">
        <v>20</v>
      </c>
      <c r="E120" s="10" t="s">
        <v>21</v>
      </c>
      <c r="F120" s="11">
        <v>2.25</v>
      </c>
      <c r="G120" s="11">
        <v>807.58</v>
      </c>
      <c r="H120" s="11">
        <v>1041.78</v>
      </c>
      <c r="I120" s="11">
        <v>1817.06</v>
      </c>
      <c r="J120" s="26">
        <v>2344.0100000000002</v>
      </c>
    </row>
    <row r="121" spans="1:10" ht="25.15" customHeight="1">
      <c r="A121" s="25" t="s">
        <v>798</v>
      </c>
      <c r="B121" s="10" t="s">
        <v>680</v>
      </c>
      <c r="C121" s="9" t="s">
        <v>681</v>
      </c>
      <c r="D121" s="10" t="s">
        <v>20</v>
      </c>
      <c r="E121" s="10" t="s">
        <v>44</v>
      </c>
      <c r="F121" s="11">
        <v>1</v>
      </c>
      <c r="G121" s="11">
        <v>791.73</v>
      </c>
      <c r="H121" s="11">
        <v>1021.33</v>
      </c>
      <c r="I121" s="11">
        <v>791.73</v>
      </c>
      <c r="J121" s="26">
        <v>1021.33</v>
      </c>
    </row>
    <row r="122" spans="1:10" ht="25.15" customHeight="1">
      <c r="A122" s="136"/>
      <c r="B122" s="137"/>
      <c r="C122" s="137"/>
      <c r="D122" s="137"/>
      <c r="E122" s="137"/>
      <c r="F122" s="137"/>
      <c r="G122" s="138"/>
      <c r="H122" s="150" t="s">
        <v>682</v>
      </c>
      <c r="I122" s="150"/>
      <c r="J122" s="24">
        <f>J124-J123</f>
        <v>204641.24576600012</v>
      </c>
    </row>
    <row r="123" spans="1:10" ht="25.15" customHeight="1">
      <c r="A123" s="139"/>
      <c r="B123" s="140"/>
      <c r="C123" s="140"/>
      <c r="D123" s="140"/>
      <c r="E123" s="140"/>
      <c r="F123" s="140"/>
      <c r="G123" s="141"/>
      <c r="H123" s="150" t="s">
        <v>683</v>
      </c>
      <c r="I123" s="150"/>
      <c r="J123" s="24">
        <f>SUM(I13,I15,I17,I22,I26,I32,I38,I40,I44,I49,I55,I69,I78,I81,I86,I89,I106,I109,I112)</f>
        <v>705664.71539999987</v>
      </c>
    </row>
    <row r="124" spans="1:10" ht="25.15" customHeight="1">
      <c r="A124" s="139"/>
      <c r="B124" s="140"/>
      <c r="C124" s="140"/>
      <c r="D124" s="140"/>
      <c r="E124" s="140"/>
      <c r="F124" s="140"/>
      <c r="G124" s="141"/>
      <c r="H124" s="150" t="s">
        <v>684</v>
      </c>
      <c r="I124" s="150"/>
      <c r="J124" s="24">
        <f>SUM(J13,J15,J17,J22,J26,J32,J38,J40,J44,J49,J55,J69,J78,J81,J86,J89,J106,J109,J112)</f>
        <v>910305.96116599999</v>
      </c>
    </row>
    <row r="125" spans="1:10">
      <c r="A125" s="130"/>
      <c r="B125" s="131"/>
      <c r="C125" s="131"/>
      <c r="D125" s="131"/>
      <c r="E125" s="131"/>
      <c r="F125" s="131"/>
      <c r="G125" s="131"/>
      <c r="H125" s="131"/>
      <c r="I125" s="131"/>
      <c r="J125" s="132"/>
    </row>
    <row r="126" spans="1:10">
      <c r="A126" s="130"/>
      <c r="B126" s="131"/>
      <c r="C126" s="131"/>
      <c r="D126" s="131"/>
      <c r="E126" s="131"/>
      <c r="F126" s="131"/>
      <c r="G126" s="131"/>
      <c r="H126" s="131"/>
      <c r="I126" s="131"/>
      <c r="J126" s="132"/>
    </row>
    <row r="127" spans="1:10">
      <c r="A127" s="130"/>
      <c r="B127" s="131"/>
      <c r="C127" s="131"/>
      <c r="D127" s="131"/>
      <c r="E127" s="131"/>
      <c r="F127" s="131"/>
      <c r="G127" s="131"/>
      <c r="H127" s="131"/>
      <c r="I127" s="131"/>
      <c r="J127" s="132"/>
    </row>
    <row r="128" spans="1:10">
      <c r="A128" s="130"/>
      <c r="B128" s="131"/>
      <c r="C128" s="131"/>
      <c r="D128" s="131"/>
      <c r="E128" s="131"/>
      <c r="F128" s="131"/>
      <c r="G128" s="131"/>
      <c r="H128" s="131"/>
      <c r="I128" s="131"/>
      <c r="J128" s="132"/>
    </row>
    <row r="129" spans="1:10">
      <c r="A129" s="130"/>
      <c r="B129" s="131"/>
      <c r="C129" s="131"/>
      <c r="D129" s="131"/>
      <c r="E129" s="131"/>
      <c r="F129" s="131"/>
      <c r="G129" s="131"/>
      <c r="H129" s="131"/>
      <c r="I129" s="131"/>
      <c r="J129" s="132"/>
    </row>
    <row r="130" spans="1:10">
      <c r="A130" s="130"/>
      <c r="B130" s="131"/>
      <c r="C130" s="131"/>
      <c r="D130" s="131"/>
      <c r="E130" s="131"/>
      <c r="F130" s="131"/>
      <c r="G130" s="131"/>
      <c r="H130" s="131"/>
      <c r="I130" s="131"/>
      <c r="J130" s="132"/>
    </row>
    <row r="131" spans="1:10" ht="15.75" thickBot="1">
      <c r="A131" s="133"/>
      <c r="B131" s="134"/>
      <c r="C131" s="134"/>
      <c r="D131" s="134"/>
      <c r="E131" s="134"/>
      <c r="F131" s="134"/>
      <c r="G131" s="134"/>
      <c r="H131" s="134"/>
      <c r="I131" s="134"/>
      <c r="J131" s="135"/>
    </row>
    <row r="132" spans="1:10" ht="15.75" thickTop="1"/>
  </sheetData>
  <mergeCells count="50">
    <mergeCell ref="I11:J11"/>
    <mergeCell ref="B13:H13"/>
    <mergeCell ref="B30:H30"/>
    <mergeCell ref="A11:A12"/>
    <mergeCell ref="B11:B12"/>
    <mergeCell ref="C11:C12"/>
    <mergeCell ref="D11:D12"/>
    <mergeCell ref="E11:E12"/>
    <mergeCell ref="F11:F12"/>
    <mergeCell ref="G11:H11"/>
    <mergeCell ref="B15:H15"/>
    <mergeCell ref="B17:H17"/>
    <mergeCell ref="B22:H22"/>
    <mergeCell ref="B26:H26"/>
    <mergeCell ref="B27:H27"/>
    <mergeCell ref="B81:H81"/>
    <mergeCell ref="B32:H32"/>
    <mergeCell ref="B33:H33"/>
    <mergeCell ref="B36:H36"/>
    <mergeCell ref="B38:H38"/>
    <mergeCell ref="B40:H40"/>
    <mergeCell ref="B44:H44"/>
    <mergeCell ref="B49:H49"/>
    <mergeCell ref="B55:H55"/>
    <mergeCell ref="B56:H56"/>
    <mergeCell ref="B69:H69"/>
    <mergeCell ref="B78:H78"/>
    <mergeCell ref="A1:J5"/>
    <mergeCell ref="E6:F6"/>
    <mergeCell ref="G6:H6"/>
    <mergeCell ref="I6:J6"/>
    <mergeCell ref="A7:D7"/>
    <mergeCell ref="E7:G7"/>
    <mergeCell ref="H7:J7"/>
    <mergeCell ref="A125:J131"/>
    <mergeCell ref="A122:G124"/>
    <mergeCell ref="A8:D8"/>
    <mergeCell ref="E8:G9"/>
    <mergeCell ref="H8:H9"/>
    <mergeCell ref="I8:J9"/>
    <mergeCell ref="A9:D9"/>
    <mergeCell ref="A10:J10"/>
    <mergeCell ref="H123:I123"/>
    <mergeCell ref="H124:I124"/>
    <mergeCell ref="B86:H86"/>
    <mergeCell ref="B89:H89"/>
    <mergeCell ref="B106:H106"/>
    <mergeCell ref="B109:H109"/>
    <mergeCell ref="B112:H112"/>
    <mergeCell ref="H122:I122"/>
  </mergeCells>
  <phoneticPr fontId="34" type="noConversion"/>
  <printOptions horizontalCentered="1"/>
  <pageMargins left="0.23622047244094491" right="0.23622047244094491" top="0.23622047244094491" bottom="0.74803149606299213" header="0.31496062992125984" footer="0.31496062992125984"/>
  <pageSetup scale="77" fitToHeight="0" orientation="portrait" r:id="rId1"/>
  <headerFooter>
    <oddFooter>&amp;CPágina &amp;P de &amp;N&amp;R&amp;G</oddFooter>
  </headerFooter>
  <rowBreaks count="3" manualBreakCount="3">
    <brk id="39" max="9" man="1"/>
    <brk id="66" max="9" man="1"/>
    <brk id="93" max="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1161"/>
  <sheetViews>
    <sheetView view="pageBreakPreview" zoomScale="115" zoomScaleNormal="100" zoomScaleSheetLayoutView="115" workbookViewId="0">
      <selection activeCell="A12" sqref="A12:G12"/>
    </sheetView>
  </sheetViews>
  <sheetFormatPr defaultRowHeight="15"/>
  <cols>
    <col min="1" max="1" width="8.28515625" customWidth="1"/>
    <col min="2" max="2" width="68.7109375" customWidth="1"/>
    <col min="3" max="3" width="10" customWidth="1"/>
    <col min="4" max="4" width="5" customWidth="1"/>
    <col min="5" max="5" width="22.28515625" customWidth="1"/>
    <col min="6" max="6" width="14.7109375" customWidth="1"/>
    <col min="7" max="7" width="18" customWidth="1"/>
  </cols>
  <sheetData>
    <row r="1" spans="1:9" ht="15" customHeight="1" thickTop="1">
      <c r="A1" s="152"/>
      <c r="B1" s="153"/>
      <c r="C1" s="153"/>
      <c r="D1" s="153"/>
      <c r="E1" s="153"/>
      <c r="F1" s="153"/>
      <c r="G1" s="154"/>
      <c r="H1" s="27"/>
      <c r="I1" s="27"/>
    </row>
    <row r="2" spans="1:9" ht="15" customHeight="1">
      <c r="A2" s="155"/>
      <c r="B2" s="156"/>
      <c r="C2" s="156"/>
      <c r="D2" s="156"/>
      <c r="E2" s="156"/>
      <c r="F2" s="156"/>
      <c r="G2" s="157"/>
      <c r="H2" s="28"/>
      <c r="I2" s="28"/>
    </row>
    <row r="3" spans="1:9" ht="15" customHeight="1">
      <c r="A3" s="155"/>
      <c r="B3" s="156"/>
      <c r="C3" s="156"/>
      <c r="D3" s="156"/>
      <c r="E3" s="156"/>
      <c r="F3" s="156"/>
      <c r="G3" s="157"/>
      <c r="H3" s="28"/>
      <c r="I3" s="28"/>
    </row>
    <row r="4" spans="1:9" ht="15" customHeight="1">
      <c r="A4" s="155"/>
      <c r="B4" s="156"/>
      <c r="C4" s="156"/>
      <c r="D4" s="156"/>
      <c r="E4" s="156"/>
      <c r="F4" s="156"/>
      <c r="G4" s="157"/>
      <c r="H4" s="28"/>
      <c r="I4" s="28"/>
    </row>
    <row r="5" spans="1:9" ht="15" customHeight="1">
      <c r="A5" s="155"/>
      <c r="B5" s="156"/>
      <c r="C5" s="156"/>
      <c r="D5" s="156"/>
      <c r="E5" s="156"/>
      <c r="F5" s="156"/>
      <c r="G5" s="157"/>
      <c r="H5" s="28"/>
      <c r="I5" s="28"/>
    </row>
    <row r="6" spans="1:9" ht="24" customHeight="1" thickBot="1">
      <c r="A6" s="176"/>
      <c r="B6" s="177"/>
      <c r="C6" s="177"/>
      <c r="D6" s="177"/>
      <c r="E6" s="177"/>
      <c r="F6" s="177"/>
      <c r="G6" s="178"/>
      <c r="H6" s="29"/>
      <c r="I6" s="29"/>
    </row>
    <row r="7" spans="1:9" ht="29.25" customHeight="1" thickTop="1" thickBot="1">
      <c r="A7" s="179" t="s">
        <v>704</v>
      </c>
      <c r="B7" s="180"/>
      <c r="C7" s="180"/>
      <c r="D7" s="181"/>
      <c r="E7" s="20" t="s">
        <v>705</v>
      </c>
      <c r="F7" s="182" t="s">
        <v>709</v>
      </c>
      <c r="G7" s="183"/>
      <c r="H7" s="28"/>
    </row>
    <row r="8" spans="1:9" ht="33" customHeight="1" thickTop="1" thickBot="1">
      <c r="A8" s="184" t="s">
        <v>897</v>
      </c>
      <c r="B8" s="185"/>
      <c r="C8" s="185"/>
      <c r="D8" s="186"/>
      <c r="E8" s="144" t="s">
        <v>708</v>
      </c>
      <c r="F8" s="144" t="s">
        <v>706</v>
      </c>
      <c r="G8" s="146">
        <f>'ORÇAMENTO SINTÉTICO'!J124</f>
        <v>910305.96116599999</v>
      </c>
      <c r="H8" s="28"/>
    </row>
    <row r="9" spans="1:9" ht="40.15" customHeight="1" thickTop="1" thickBot="1">
      <c r="A9" s="184" t="s">
        <v>887</v>
      </c>
      <c r="B9" s="185"/>
      <c r="C9" s="185"/>
      <c r="D9" s="186"/>
      <c r="E9" s="145"/>
      <c r="F9" s="145"/>
      <c r="G9" s="147"/>
      <c r="H9" s="28"/>
      <c r="I9" s="28"/>
    </row>
    <row r="10" spans="1:9" ht="19.899999999999999" customHeight="1" thickTop="1" thickBot="1">
      <c r="A10" s="187" t="s">
        <v>710</v>
      </c>
      <c r="B10" s="188"/>
      <c r="C10" s="188"/>
      <c r="D10" s="188"/>
      <c r="E10" s="188"/>
      <c r="F10" s="188"/>
      <c r="G10" s="189"/>
      <c r="H10" s="30"/>
      <c r="I10" s="30"/>
    </row>
    <row r="11" spans="1:9" ht="10.15" customHeight="1" thickTop="1">
      <c r="A11" s="166"/>
      <c r="B11" s="167"/>
      <c r="C11" s="167"/>
      <c r="D11" s="167"/>
      <c r="E11" s="167"/>
      <c r="F11" s="167"/>
      <c r="G11" s="168"/>
    </row>
    <row r="12" spans="1:9" ht="19.899999999999999" customHeight="1">
      <c r="A12" s="190" t="s">
        <v>799</v>
      </c>
      <c r="B12" s="191"/>
      <c r="C12" s="191"/>
      <c r="D12" s="191"/>
      <c r="E12" s="191"/>
      <c r="F12" s="191"/>
      <c r="G12" s="192"/>
    </row>
    <row r="13" spans="1:9" ht="15" customHeight="1">
      <c r="A13" s="193" t="s">
        <v>0</v>
      </c>
      <c r="B13" s="194"/>
      <c r="C13" s="1" t="s">
        <v>1</v>
      </c>
      <c r="D13" s="1" t="s">
        <v>2</v>
      </c>
      <c r="E13" s="1" t="s">
        <v>3</v>
      </c>
      <c r="F13" s="1" t="s">
        <v>4</v>
      </c>
      <c r="G13" s="31" t="s">
        <v>5</v>
      </c>
    </row>
    <row r="14" spans="1:9" ht="19.899999999999999" customHeight="1">
      <c r="A14" s="96">
        <v>5721</v>
      </c>
      <c r="B14" s="97" t="s">
        <v>888</v>
      </c>
      <c r="C14" s="98" t="s">
        <v>8</v>
      </c>
      <c r="D14" s="98" t="s">
        <v>801</v>
      </c>
      <c r="E14" s="99">
        <v>150</v>
      </c>
      <c r="F14" s="100">
        <v>121.91</v>
      </c>
      <c r="G14" s="101">
        <f>E14*F14</f>
        <v>18286.5</v>
      </c>
    </row>
    <row r="15" spans="1:9" ht="19.899999999999999" customHeight="1">
      <c r="A15" s="96">
        <v>900007</v>
      </c>
      <c r="B15" s="97" t="s">
        <v>889</v>
      </c>
      <c r="C15" s="98" t="s">
        <v>800</v>
      </c>
      <c r="D15" s="98" t="s">
        <v>801</v>
      </c>
      <c r="E15" s="99">
        <v>24.3</v>
      </c>
      <c r="F15" s="100">
        <v>1250</v>
      </c>
      <c r="G15" s="101">
        <f t="shared" ref="G15:G16" si="0">E15*F15</f>
        <v>30375</v>
      </c>
    </row>
    <row r="16" spans="1:9" ht="19.899999999999999" customHeight="1">
      <c r="A16" s="96">
        <v>88316</v>
      </c>
      <c r="B16" s="97" t="s">
        <v>890</v>
      </c>
      <c r="C16" s="98" t="s">
        <v>8</v>
      </c>
      <c r="D16" s="98" t="s">
        <v>801</v>
      </c>
      <c r="E16" s="99">
        <v>1.5</v>
      </c>
      <c r="F16" s="100">
        <v>15.84</v>
      </c>
      <c r="G16" s="101">
        <f t="shared" si="0"/>
        <v>23.759999999999998</v>
      </c>
    </row>
    <row r="17" spans="1:7" ht="15" customHeight="1">
      <c r="A17" s="102"/>
      <c r="B17" s="103"/>
      <c r="C17" s="103"/>
      <c r="D17" s="103"/>
      <c r="E17" s="195" t="s">
        <v>13</v>
      </c>
      <c r="F17" s="196"/>
      <c r="G17" s="104">
        <f>SUM(G14:G16)</f>
        <v>48685.26</v>
      </c>
    </row>
    <row r="18" spans="1:7" ht="15" customHeight="1">
      <c r="A18" s="102"/>
      <c r="B18" s="103"/>
      <c r="C18" s="103"/>
      <c r="D18" s="103"/>
      <c r="E18" s="197" t="s">
        <v>14</v>
      </c>
      <c r="F18" s="198"/>
      <c r="G18" s="104">
        <f>SUM(G17)</f>
        <v>48685.26</v>
      </c>
    </row>
    <row r="19" spans="1:7" ht="15" customHeight="1">
      <c r="A19" s="102"/>
      <c r="B19" s="103"/>
      <c r="C19" s="103"/>
      <c r="D19" s="103"/>
      <c r="E19" s="197" t="s">
        <v>15</v>
      </c>
      <c r="F19" s="198"/>
      <c r="G19" s="104">
        <f>SUM(G18)</f>
        <v>48685.26</v>
      </c>
    </row>
    <row r="20" spans="1:7" ht="15" customHeight="1">
      <c r="A20" s="102"/>
      <c r="B20" s="103"/>
      <c r="C20" s="103"/>
      <c r="D20" s="103"/>
      <c r="E20" s="197" t="s">
        <v>16</v>
      </c>
      <c r="F20" s="198"/>
      <c r="G20" s="37">
        <f>G19*1.29</f>
        <v>62803.985400000005</v>
      </c>
    </row>
    <row r="21" spans="1:7" ht="19.899999999999999" customHeight="1">
      <c r="A21" s="169" t="s">
        <v>802</v>
      </c>
      <c r="B21" s="170"/>
      <c r="C21" s="170"/>
      <c r="D21" s="170"/>
      <c r="E21" s="170"/>
      <c r="F21" s="170"/>
      <c r="G21" s="171"/>
    </row>
    <row r="22" spans="1:7" ht="15" customHeight="1">
      <c r="A22" s="172" t="s">
        <v>0</v>
      </c>
      <c r="B22" s="173"/>
      <c r="C22" s="1" t="s">
        <v>1</v>
      </c>
      <c r="D22" s="1" t="s">
        <v>2</v>
      </c>
      <c r="E22" s="1" t="s">
        <v>3</v>
      </c>
      <c r="F22" s="1" t="s">
        <v>4</v>
      </c>
      <c r="G22" s="31" t="s">
        <v>5</v>
      </c>
    </row>
    <row r="23" spans="1:7" ht="19.899999999999999" customHeight="1">
      <c r="A23" s="32" t="s">
        <v>6</v>
      </c>
      <c r="B23" s="3" t="s">
        <v>7</v>
      </c>
      <c r="C23" s="2" t="s">
        <v>8</v>
      </c>
      <c r="D23" s="2" t="s">
        <v>9</v>
      </c>
      <c r="E23" s="4">
        <v>1</v>
      </c>
      <c r="F23" s="5">
        <v>3234.54</v>
      </c>
      <c r="G23" s="33">
        <v>3234.54</v>
      </c>
    </row>
    <row r="24" spans="1:7" ht="19.899999999999999" customHeight="1">
      <c r="A24" s="32" t="s">
        <v>10</v>
      </c>
      <c r="B24" s="3" t="s">
        <v>11</v>
      </c>
      <c r="C24" s="2" t="s">
        <v>8</v>
      </c>
      <c r="D24" s="2" t="s">
        <v>12</v>
      </c>
      <c r="E24" s="4">
        <v>16</v>
      </c>
      <c r="F24" s="5">
        <v>82.16</v>
      </c>
      <c r="G24" s="33">
        <v>1314.56</v>
      </c>
    </row>
    <row r="25" spans="1:7" ht="15" customHeight="1">
      <c r="A25" s="34"/>
      <c r="B25" s="35"/>
      <c r="C25" s="35"/>
      <c r="D25" s="35"/>
      <c r="E25" s="174" t="s">
        <v>13</v>
      </c>
      <c r="F25" s="175"/>
      <c r="G25" s="36">
        <v>4549.1000000000004</v>
      </c>
    </row>
    <row r="26" spans="1:7" ht="15" customHeight="1">
      <c r="A26" s="34"/>
      <c r="B26" s="35"/>
      <c r="C26" s="35"/>
      <c r="D26" s="35"/>
      <c r="E26" s="199" t="s">
        <v>14</v>
      </c>
      <c r="F26" s="200"/>
      <c r="G26" s="37">
        <v>4549.1000000000004</v>
      </c>
    </row>
    <row r="27" spans="1:7" ht="15" customHeight="1">
      <c r="A27" s="34"/>
      <c r="B27" s="35"/>
      <c r="C27" s="35"/>
      <c r="D27" s="35"/>
      <c r="E27" s="199" t="s">
        <v>15</v>
      </c>
      <c r="F27" s="200"/>
      <c r="G27" s="37">
        <v>4549.1000000000004</v>
      </c>
    </row>
    <row r="28" spans="1:7" ht="15" customHeight="1">
      <c r="A28" s="34"/>
      <c r="B28" s="35"/>
      <c r="C28" s="35"/>
      <c r="D28" s="35"/>
      <c r="E28" s="199" t="s">
        <v>16</v>
      </c>
      <c r="F28" s="200"/>
      <c r="G28" s="37">
        <v>5868.34</v>
      </c>
    </row>
    <row r="29" spans="1:7" ht="10.15" customHeight="1">
      <c r="A29" s="34"/>
      <c r="B29" s="35"/>
      <c r="C29" s="201"/>
      <c r="D29" s="201"/>
      <c r="E29" s="35"/>
      <c r="F29" s="35"/>
      <c r="G29" s="38"/>
    </row>
    <row r="30" spans="1:7" ht="19.899999999999999" customHeight="1">
      <c r="A30" s="169" t="s">
        <v>803</v>
      </c>
      <c r="B30" s="170"/>
      <c r="C30" s="170"/>
      <c r="D30" s="170"/>
      <c r="E30" s="170"/>
      <c r="F30" s="170"/>
      <c r="G30" s="171"/>
    </row>
    <row r="31" spans="1:7" ht="15" customHeight="1">
      <c r="A31" s="172" t="s">
        <v>17</v>
      </c>
      <c r="B31" s="173"/>
      <c r="C31" s="1" t="s">
        <v>1</v>
      </c>
      <c r="D31" s="1" t="s">
        <v>2</v>
      </c>
      <c r="E31" s="1" t="s">
        <v>3</v>
      </c>
      <c r="F31" s="1" t="s">
        <v>4</v>
      </c>
      <c r="G31" s="31" t="s">
        <v>5</v>
      </c>
    </row>
    <row r="32" spans="1:7" ht="15" customHeight="1">
      <c r="A32" s="32" t="s">
        <v>18</v>
      </c>
      <c r="B32" s="3" t="s">
        <v>19</v>
      </c>
      <c r="C32" s="2" t="s">
        <v>20</v>
      </c>
      <c r="D32" s="2" t="s">
        <v>21</v>
      </c>
      <c r="E32" s="4">
        <v>1</v>
      </c>
      <c r="F32" s="5">
        <v>97</v>
      </c>
      <c r="G32" s="33">
        <v>97</v>
      </c>
    </row>
    <row r="33" spans="1:7" ht="15" customHeight="1">
      <c r="A33" s="32" t="s">
        <v>22</v>
      </c>
      <c r="B33" s="3" t="s">
        <v>23</v>
      </c>
      <c r="C33" s="2" t="s">
        <v>20</v>
      </c>
      <c r="D33" s="2" t="s">
        <v>24</v>
      </c>
      <c r="E33" s="4">
        <v>0.41</v>
      </c>
      <c r="F33" s="5">
        <v>152</v>
      </c>
      <c r="G33" s="33">
        <v>62.32</v>
      </c>
    </row>
    <row r="34" spans="1:7" ht="15" customHeight="1">
      <c r="A34" s="32" t="s">
        <v>25</v>
      </c>
      <c r="B34" s="3" t="s">
        <v>26</v>
      </c>
      <c r="C34" s="2" t="s">
        <v>20</v>
      </c>
      <c r="D34" s="2" t="s">
        <v>27</v>
      </c>
      <c r="E34" s="4">
        <v>0.1</v>
      </c>
      <c r="F34" s="5">
        <v>16.829999999999998</v>
      </c>
      <c r="G34" s="33">
        <v>1.6830000000000001</v>
      </c>
    </row>
    <row r="35" spans="1:7" ht="15" customHeight="1">
      <c r="A35" s="34"/>
      <c r="B35" s="35"/>
      <c r="C35" s="35"/>
      <c r="D35" s="35"/>
      <c r="E35" s="174" t="s">
        <v>28</v>
      </c>
      <c r="F35" s="175"/>
      <c r="G35" s="36">
        <v>161</v>
      </c>
    </row>
    <row r="36" spans="1:7" ht="15" customHeight="1">
      <c r="A36" s="172" t="s">
        <v>0</v>
      </c>
      <c r="B36" s="173"/>
      <c r="C36" s="1" t="s">
        <v>1</v>
      </c>
      <c r="D36" s="1" t="s">
        <v>2</v>
      </c>
      <c r="E36" s="1" t="s">
        <v>3</v>
      </c>
      <c r="F36" s="1" t="s">
        <v>4</v>
      </c>
      <c r="G36" s="31" t="s">
        <v>5</v>
      </c>
    </row>
    <row r="37" spans="1:7" ht="15" customHeight="1">
      <c r="A37" s="32" t="s">
        <v>29</v>
      </c>
      <c r="B37" s="3" t="s">
        <v>30</v>
      </c>
      <c r="C37" s="2" t="s">
        <v>20</v>
      </c>
      <c r="D37" s="2" t="s">
        <v>12</v>
      </c>
      <c r="E37" s="4">
        <v>0.4</v>
      </c>
      <c r="F37" s="5">
        <v>20.239999999999998</v>
      </c>
      <c r="G37" s="33">
        <v>8.0960000000000001</v>
      </c>
    </row>
    <row r="38" spans="1:7" ht="15" customHeight="1">
      <c r="A38" s="32" t="s">
        <v>31</v>
      </c>
      <c r="B38" s="3" t="s">
        <v>32</v>
      </c>
      <c r="C38" s="2" t="s">
        <v>20</v>
      </c>
      <c r="D38" s="2" t="s">
        <v>12</v>
      </c>
      <c r="E38" s="4">
        <v>0.4</v>
      </c>
      <c r="F38" s="5">
        <v>17.09</v>
      </c>
      <c r="G38" s="33">
        <v>6.8360000000000003</v>
      </c>
    </row>
    <row r="39" spans="1:7" ht="15" customHeight="1">
      <c r="A39" s="34"/>
      <c r="B39" s="35"/>
      <c r="C39" s="35"/>
      <c r="D39" s="35"/>
      <c r="E39" s="174" t="s">
        <v>13</v>
      </c>
      <c r="F39" s="175"/>
      <c r="G39" s="36">
        <v>14.94</v>
      </c>
    </row>
    <row r="40" spans="1:7" ht="15" customHeight="1">
      <c r="A40" s="34"/>
      <c r="B40" s="35"/>
      <c r="C40" s="35"/>
      <c r="D40" s="35"/>
      <c r="E40" s="199" t="s">
        <v>14</v>
      </c>
      <c r="F40" s="200"/>
      <c r="G40" s="37">
        <v>175.94</v>
      </c>
    </row>
    <row r="41" spans="1:7" ht="15" customHeight="1">
      <c r="A41" s="34"/>
      <c r="B41" s="35"/>
      <c r="C41" s="35"/>
      <c r="D41" s="35"/>
      <c r="E41" s="199" t="s">
        <v>15</v>
      </c>
      <c r="F41" s="200"/>
      <c r="G41" s="37">
        <v>175.94</v>
      </c>
    </row>
    <row r="42" spans="1:7" ht="15" customHeight="1">
      <c r="A42" s="34"/>
      <c r="B42" s="35"/>
      <c r="C42" s="35"/>
      <c r="D42" s="35"/>
      <c r="E42" s="199" t="s">
        <v>16</v>
      </c>
      <c r="F42" s="200"/>
      <c r="G42" s="37">
        <v>226.96</v>
      </c>
    </row>
    <row r="43" spans="1:7" ht="10.15" customHeight="1">
      <c r="A43" s="34"/>
      <c r="B43" s="35"/>
      <c r="C43" s="201"/>
      <c r="D43" s="201"/>
      <c r="E43" s="35"/>
      <c r="F43" s="35"/>
      <c r="G43" s="38"/>
    </row>
    <row r="44" spans="1:7" ht="19.899999999999999" customHeight="1">
      <c r="A44" s="169" t="s">
        <v>804</v>
      </c>
      <c r="B44" s="170"/>
      <c r="C44" s="170"/>
      <c r="D44" s="170"/>
      <c r="E44" s="170"/>
      <c r="F44" s="170"/>
      <c r="G44" s="171"/>
    </row>
    <row r="45" spans="1:7" ht="15" customHeight="1">
      <c r="A45" s="172" t="s">
        <v>17</v>
      </c>
      <c r="B45" s="173"/>
      <c r="C45" s="1" t="s">
        <v>1</v>
      </c>
      <c r="D45" s="1" t="s">
        <v>2</v>
      </c>
      <c r="E45" s="1" t="s">
        <v>3</v>
      </c>
      <c r="F45" s="1" t="s">
        <v>4</v>
      </c>
      <c r="G45" s="31" t="s">
        <v>5</v>
      </c>
    </row>
    <row r="46" spans="1:7" ht="15" customHeight="1">
      <c r="A46" s="32" t="s">
        <v>33</v>
      </c>
      <c r="B46" s="3" t="s">
        <v>34</v>
      </c>
      <c r="C46" s="2" t="s">
        <v>20</v>
      </c>
      <c r="D46" s="2" t="s">
        <v>27</v>
      </c>
      <c r="E46" s="4">
        <v>2E-3</v>
      </c>
      <c r="F46" s="5">
        <v>20.72</v>
      </c>
      <c r="G46" s="33">
        <v>4.1439999999999998E-2</v>
      </c>
    </row>
    <row r="47" spans="1:7" ht="15" customHeight="1">
      <c r="A47" s="32" t="s">
        <v>35</v>
      </c>
      <c r="B47" s="3" t="s">
        <v>36</v>
      </c>
      <c r="C47" s="2" t="s">
        <v>20</v>
      </c>
      <c r="D47" s="2" t="s">
        <v>37</v>
      </c>
      <c r="E47" s="4">
        <v>0.01</v>
      </c>
      <c r="F47" s="5">
        <v>8.4499999999999993</v>
      </c>
      <c r="G47" s="33">
        <v>8.4500000000000006E-2</v>
      </c>
    </row>
    <row r="48" spans="1:7" ht="15" customHeight="1">
      <c r="A48" s="32" t="s">
        <v>22</v>
      </c>
      <c r="B48" s="3" t="s">
        <v>23</v>
      </c>
      <c r="C48" s="2" t="s">
        <v>20</v>
      </c>
      <c r="D48" s="2" t="s">
        <v>24</v>
      </c>
      <c r="E48" s="4">
        <v>0.01</v>
      </c>
      <c r="F48" s="5">
        <v>152</v>
      </c>
      <c r="G48" s="33">
        <v>1.52</v>
      </c>
    </row>
    <row r="49" spans="1:7" ht="15" customHeight="1">
      <c r="A49" s="32" t="s">
        <v>38</v>
      </c>
      <c r="B49" s="3" t="s">
        <v>39</v>
      </c>
      <c r="C49" s="2" t="s">
        <v>20</v>
      </c>
      <c r="D49" s="2" t="s">
        <v>27</v>
      </c>
      <c r="E49" s="4">
        <v>3.0000000000000001E-3</v>
      </c>
      <c r="F49" s="5">
        <v>16.88</v>
      </c>
      <c r="G49" s="33">
        <v>5.0639999999999998E-2</v>
      </c>
    </row>
    <row r="50" spans="1:7" ht="15" customHeight="1">
      <c r="A50" s="32" t="s">
        <v>40</v>
      </c>
      <c r="B50" s="3" t="s">
        <v>41</v>
      </c>
      <c r="C50" s="2" t="s">
        <v>20</v>
      </c>
      <c r="D50" s="2" t="s">
        <v>24</v>
      </c>
      <c r="E50" s="4">
        <v>0.01</v>
      </c>
      <c r="F50" s="5">
        <v>85</v>
      </c>
      <c r="G50" s="33">
        <v>0.85</v>
      </c>
    </row>
    <row r="51" spans="1:7" ht="15" customHeight="1">
      <c r="A51" s="34"/>
      <c r="B51" s="35"/>
      <c r="C51" s="35"/>
      <c r="D51" s="35"/>
      <c r="E51" s="174" t="s">
        <v>28</v>
      </c>
      <c r="F51" s="175"/>
      <c r="G51" s="36">
        <v>2.54</v>
      </c>
    </row>
    <row r="52" spans="1:7" ht="15" customHeight="1">
      <c r="A52" s="172" t="s">
        <v>0</v>
      </c>
      <c r="B52" s="173"/>
      <c r="C52" s="1" t="s">
        <v>1</v>
      </c>
      <c r="D52" s="1" t="s">
        <v>2</v>
      </c>
      <c r="E52" s="1" t="s">
        <v>3</v>
      </c>
      <c r="F52" s="1" t="s">
        <v>4</v>
      </c>
      <c r="G52" s="31" t="s">
        <v>5</v>
      </c>
    </row>
    <row r="53" spans="1:7" ht="15" customHeight="1">
      <c r="A53" s="32" t="s">
        <v>29</v>
      </c>
      <c r="B53" s="3" t="s">
        <v>30</v>
      </c>
      <c r="C53" s="2" t="s">
        <v>20</v>
      </c>
      <c r="D53" s="2" t="s">
        <v>12</v>
      </c>
      <c r="E53" s="4">
        <v>7.0000000000000007E-2</v>
      </c>
      <c r="F53" s="5">
        <v>20.239999999999998</v>
      </c>
      <c r="G53" s="33">
        <v>1.4168000000000001</v>
      </c>
    </row>
    <row r="54" spans="1:7" ht="15" customHeight="1">
      <c r="A54" s="32" t="s">
        <v>31</v>
      </c>
      <c r="B54" s="3" t="s">
        <v>32</v>
      </c>
      <c r="C54" s="2" t="s">
        <v>20</v>
      </c>
      <c r="D54" s="2" t="s">
        <v>12</v>
      </c>
      <c r="E54" s="4">
        <v>0.05</v>
      </c>
      <c r="F54" s="5">
        <v>17.09</v>
      </c>
      <c r="G54" s="33">
        <v>0.85450000000000004</v>
      </c>
    </row>
    <row r="55" spans="1:7" ht="15" customHeight="1">
      <c r="A55" s="34"/>
      <c r="B55" s="35"/>
      <c r="C55" s="35"/>
      <c r="D55" s="35"/>
      <c r="E55" s="174" t="s">
        <v>13</v>
      </c>
      <c r="F55" s="175"/>
      <c r="G55" s="36">
        <v>2.27</v>
      </c>
    </row>
    <row r="56" spans="1:7" ht="15" customHeight="1">
      <c r="A56" s="34"/>
      <c r="B56" s="35"/>
      <c r="C56" s="35"/>
      <c r="D56" s="35"/>
      <c r="E56" s="199" t="s">
        <v>14</v>
      </c>
      <c r="F56" s="200"/>
      <c r="G56" s="37">
        <v>4.8099999999999996</v>
      </c>
    </row>
    <row r="57" spans="1:7" ht="15" customHeight="1">
      <c r="A57" s="34"/>
      <c r="B57" s="35"/>
      <c r="C57" s="35"/>
      <c r="D57" s="35"/>
      <c r="E57" s="199" t="s">
        <v>15</v>
      </c>
      <c r="F57" s="200"/>
      <c r="G57" s="37">
        <v>4.8099999999999996</v>
      </c>
    </row>
    <row r="58" spans="1:7" ht="15" customHeight="1">
      <c r="A58" s="34"/>
      <c r="B58" s="35"/>
      <c r="C58" s="35"/>
      <c r="D58" s="35"/>
      <c r="E58" s="199" t="s">
        <v>16</v>
      </c>
      <c r="F58" s="200"/>
      <c r="G58" s="37">
        <v>6.2</v>
      </c>
    </row>
    <row r="59" spans="1:7" ht="10.15" customHeight="1">
      <c r="A59" s="34"/>
      <c r="B59" s="35"/>
      <c r="C59" s="201"/>
      <c r="D59" s="201"/>
      <c r="E59" s="35"/>
      <c r="F59" s="35"/>
      <c r="G59" s="38"/>
    </row>
    <row r="60" spans="1:7" ht="19.899999999999999" customHeight="1">
      <c r="A60" s="169" t="s">
        <v>805</v>
      </c>
      <c r="B60" s="170"/>
      <c r="C60" s="170"/>
      <c r="D60" s="170"/>
      <c r="E60" s="170"/>
      <c r="F60" s="170"/>
      <c r="G60" s="171"/>
    </row>
    <row r="61" spans="1:7" ht="15" customHeight="1">
      <c r="A61" s="172" t="s">
        <v>17</v>
      </c>
      <c r="B61" s="173"/>
      <c r="C61" s="1" t="s">
        <v>1</v>
      </c>
      <c r="D61" s="1" t="s">
        <v>2</v>
      </c>
      <c r="E61" s="1" t="s">
        <v>3</v>
      </c>
      <c r="F61" s="1" t="s">
        <v>4</v>
      </c>
      <c r="G61" s="31" t="s">
        <v>5</v>
      </c>
    </row>
    <row r="62" spans="1:7" ht="15" customHeight="1">
      <c r="A62" s="32" t="s">
        <v>42</v>
      </c>
      <c r="B62" s="3" t="s">
        <v>43</v>
      </c>
      <c r="C62" s="2" t="s">
        <v>20</v>
      </c>
      <c r="D62" s="2" t="s">
        <v>44</v>
      </c>
      <c r="E62" s="4">
        <v>0.02</v>
      </c>
      <c r="F62" s="5">
        <v>6.09</v>
      </c>
      <c r="G62" s="33">
        <v>0.12180000000000001</v>
      </c>
    </row>
    <row r="63" spans="1:7" ht="15" customHeight="1">
      <c r="A63" s="32" t="s">
        <v>45</v>
      </c>
      <c r="B63" s="3" t="s">
        <v>46</v>
      </c>
      <c r="C63" s="2" t="s">
        <v>20</v>
      </c>
      <c r="D63" s="2" t="s">
        <v>44</v>
      </c>
      <c r="E63" s="4">
        <v>0.5</v>
      </c>
      <c r="F63" s="5">
        <v>0.65</v>
      </c>
      <c r="G63" s="33">
        <v>0.32500000000000001</v>
      </c>
    </row>
    <row r="64" spans="1:7" ht="15" customHeight="1">
      <c r="A64" s="32" t="s">
        <v>47</v>
      </c>
      <c r="B64" s="3" t="s">
        <v>48</v>
      </c>
      <c r="C64" s="2" t="s">
        <v>20</v>
      </c>
      <c r="D64" s="2" t="s">
        <v>44</v>
      </c>
      <c r="E64" s="4">
        <v>0.02</v>
      </c>
      <c r="F64" s="5">
        <v>20</v>
      </c>
      <c r="G64" s="33">
        <v>0.4</v>
      </c>
    </row>
    <row r="65" spans="1:7" ht="15" customHeight="1">
      <c r="A65" s="32" t="s">
        <v>49</v>
      </c>
      <c r="B65" s="3" t="s">
        <v>50</v>
      </c>
      <c r="C65" s="2" t="s">
        <v>20</v>
      </c>
      <c r="D65" s="2" t="s">
        <v>44</v>
      </c>
      <c r="E65" s="4">
        <v>0.19</v>
      </c>
      <c r="F65" s="5">
        <v>14.65</v>
      </c>
      <c r="G65" s="33">
        <v>2.7835000000000001</v>
      </c>
    </row>
    <row r="66" spans="1:7" ht="15" customHeight="1">
      <c r="A66" s="32" t="s">
        <v>51</v>
      </c>
      <c r="B66" s="3" t="s">
        <v>52</v>
      </c>
      <c r="C66" s="2" t="s">
        <v>20</v>
      </c>
      <c r="D66" s="2" t="s">
        <v>44</v>
      </c>
      <c r="E66" s="4">
        <v>0.02</v>
      </c>
      <c r="F66" s="5">
        <v>50.25</v>
      </c>
      <c r="G66" s="33">
        <v>1.0049999999999999</v>
      </c>
    </row>
    <row r="67" spans="1:7" ht="15" customHeight="1">
      <c r="A67" s="32" t="s">
        <v>53</v>
      </c>
      <c r="B67" s="3" t="s">
        <v>54</v>
      </c>
      <c r="C67" s="2" t="s">
        <v>20</v>
      </c>
      <c r="D67" s="2" t="s">
        <v>27</v>
      </c>
      <c r="E67" s="4">
        <v>4.2000000000000003E-2</v>
      </c>
      <c r="F67" s="5">
        <v>12.5</v>
      </c>
      <c r="G67" s="33">
        <v>0.52500000000000002</v>
      </c>
    </row>
    <row r="68" spans="1:7" ht="15" customHeight="1">
      <c r="A68" s="32" t="s">
        <v>55</v>
      </c>
      <c r="B68" s="3" t="s">
        <v>56</v>
      </c>
      <c r="C68" s="2" t="s">
        <v>20</v>
      </c>
      <c r="D68" s="2" t="s">
        <v>44</v>
      </c>
      <c r="E68" s="4">
        <v>0.04</v>
      </c>
      <c r="F68" s="5">
        <v>1.43</v>
      </c>
      <c r="G68" s="33">
        <v>5.7200000000000001E-2</v>
      </c>
    </row>
    <row r="69" spans="1:7" ht="15" customHeight="1">
      <c r="A69" s="32" t="s">
        <v>22</v>
      </c>
      <c r="B69" s="3" t="s">
        <v>23</v>
      </c>
      <c r="C69" s="2" t="s">
        <v>20</v>
      </c>
      <c r="D69" s="2" t="s">
        <v>24</v>
      </c>
      <c r="E69" s="4">
        <v>0.17</v>
      </c>
      <c r="F69" s="5">
        <v>152</v>
      </c>
      <c r="G69" s="33">
        <v>25.84</v>
      </c>
    </row>
    <row r="70" spans="1:7" ht="15" customHeight="1">
      <c r="A70" s="32" t="s">
        <v>38</v>
      </c>
      <c r="B70" s="3" t="s">
        <v>39</v>
      </c>
      <c r="C70" s="2" t="s">
        <v>20</v>
      </c>
      <c r="D70" s="2" t="s">
        <v>27</v>
      </c>
      <c r="E70" s="4">
        <v>0.5</v>
      </c>
      <c r="F70" s="5">
        <v>16.88</v>
      </c>
      <c r="G70" s="33">
        <v>8.44</v>
      </c>
    </row>
    <row r="71" spans="1:7" ht="15" customHeight="1">
      <c r="A71" s="32" t="s">
        <v>57</v>
      </c>
      <c r="B71" s="3" t="s">
        <v>58</v>
      </c>
      <c r="C71" s="2" t="s">
        <v>20</v>
      </c>
      <c r="D71" s="2" t="s">
        <v>24</v>
      </c>
      <c r="E71" s="4">
        <v>0.05</v>
      </c>
      <c r="F71" s="5">
        <v>252</v>
      </c>
      <c r="G71" s="33">
        <v>12.6</v>
      </c>
    </row>
    <row r="72" spans="1:7" ht="15" customHeight="1">
      <c r="A72" s="32" t="s">
        <v>40</v>
      </c>
      <c r="B72" s="3" t="s">
        <v>41</v>
      </c>
      <c r="C72" s="2" t="s">
        <v>20</v>
      </c>
      <c r="D72" s="2" t="s">
        <v>24</v>
      </c>
      <c r="E72" s="4">
        <v>0.38</v>
      </c>
      <c r="F72" s="5">
        <v>85</v>
      </c>
      <c r="G72" s="33">
        <v>32.299999999999997</v>
      </c>
    </row>
    <row r="73" spans="1:7" ht="15" customHeight="1">
      <c r="A73" s="32" t="s">
        <v>59</v>
      </c>
      <c r="B73" s="3" t="s">
        <v>60</v>
      </c>
      <c r="C73" s="2" t="s">
        <v>20</v>
      </c>
      <c r="D73" s="2" t="s">
        <v>24</v>
      </c>
      <c r="E73" s="4">
        <v>0.14000000000000001</v>
      </c>
      <c r="F73" s="5">
        <v>180</v>
      </c>
      <c r="G73" s="33">
        <v>25.2</v>
      </c>
    </row>
    <row r="74" spans="1:7" ht="15" customHeight="1">
      <c r="A74" s="32" t="s">
        <v>61</v>
      </c>
      <c r="B74" s="3" t="s">
        <v>62</v>
      </c>
      <c r="C74" s="2" t="s">
        <v>20</v>
      </c>
      <c r="D74" s="2" t="s">
        <v>44</v>
      </c>
      <c r="E74" s="4">
        <v>0.82</v>
      </c>
      <c r="F74" s="5">
        <v>14.5</v>
      </c>
      <c r="G74" s="33">
        <v>11.89</v>
      </c>
    </row>
    <row r="75" spans="1:7" ht="15" customHeight="1">
      <c r="A75" s="34"/>
      <c r="B75" s="35"/>
      <c r="C75" s="35"/>
      <c r="D75" s="35"/>
      <c r="E75" s="174" t="s">
        <v>28</v>
      </c>
      <c r="F75" s="175"/>
      <c r="G75" s="36">
        <v>121.5</v>
      </c>
    </row>
    <row r="76" spans="1:7" ht="15" customHeight="1">
      <c r="A76" s="172" t="s">
        <v>0</v>
      </c>
      <c r="B76" s="173"/>
      <c r="C76" s="1" t="s">
        <v>1</v>
      </c>
      <c r="D76" s="1" t="s">
        <v>2</v>
      </c>
      <c r="E76" s="1" t="s">
        <v>3</v>
      </c>
      <c r="F76" s="1" t="s">
        <v>4</v>
      </c>
      <c r="G76" s="31" t="s">
        <v>5</v>
      </c>
    </row>
    <row r="77" spans="1:7" ht="15" customHeight="1">
      <c r="A77" s="32" t="s">
        <v>29</v>
      </c>
      <c r="B77" s="3" t="s">
        <v>30</v>
      </c>
      <c r="C77" s="2" t="s">
        <v>20</v>
      </c>
      <c r="D77" s="2" t="s">
        <v>12</v>
      </c>
      <c r="E77" s="4">
        <v>3</v>
      </c>
      <c r="F77" s="5">
        <v>20.239999999999998</v>
      </c>
      <c r="G77" s="33">
        <v>60.72</v>
      </c>
    </row>
    <row r="78" spans="1:7" ht="15" customHeight="1">
      <c r="A78" s="32" t="s">
        <v>31</v>
      </c>
      <c r="B78" s="3" t="s">
        <v>32</v>
      </c>
      <c r="C78" s="2" t="s">
        <v>20</v>
      </c>
      <c r="D78" s="2" t="s">
        <v>12</v>
      </c>
      <c r="E78" s="4">
        <v>6</v>
      </c>
      <c r="F78" s="5">
        <v>17.09</v>
      </c>
      <c r="G78" s="33">
        <v>102.54</v>
      </c>
    </row>
    <row r="79" spans="1:7" ht="15" customHeight="1">
      <c r="A79" s="34"/>
      <c r="B79" s="35"/>
      <c r="C79" s="35"/>
      <c r="D79" s="35"/>
      <c r="E79" s="174" t="s">
        <v>13</v>
      </c>
      <c r="F79" s="175"/>
      <c r="G79" s="36">
        <v>163.26</v>
      </c>
    </row>
    <row r="80" spans="1:7" ht="15" customHeight="1">
      <c r="A80" s="34"/>
      <c r="B80" s="35"/>
      <c r="C80" s="35"/>
      <c r="D80" s="35"/>
      <c r="E80" s="199" t="s">
        <v>14</v>
      </c>
      <c r="F80" s="200"/>
      <c r="G80" s="37">
        <v>284.76</v>
      </c>
    </row>
    <row r="81" spans="1:7" ht="15" customHeight="1">
      <c r="A81" s="34"/>
      <c r="B81" s="35"/>
      <c r="C81" s="35"/>
      <c r="D81" s="35"/>
      <c r="E81" s="199" t="s">
        <v>15</v>
      </c>
      <c r="F81" s="200"/>
      <c r="G81" s="37">
        <v>284.76</v>
      </c>
    </row>
    <row r="82" spans="1:7" ht="15" customHeight="1">
      <c r="A82" s="34"/>
      <c r="B82" s="35"/>
      <c r="C82" s="35"/>
      <c r="D82" s="35"/>
      <c r="E82" s="199" t="s">
        <v>16</v>
      </c>
      <c r="F82" s="200"/>
      <c r="G82" s="37">
        <v>367.34</v>
      </c>
    </row>
    <row r="83" spans="1:7" ht="10.15" customHeight="1">
      <c r="A83" s="34"/>
      <c r="B83" s="35"/>
      <c r="C83" s="201"/>
      <c r="D83" s="201"/>
      <c r="E83" s="35"/>
      <c r="F83" s="35"/>
      <c r="G83" s="38"/>
    </row>
    <row r="84" spans="1:7" ht="19.899999999999999" customHeight="1">
      <c r="A84" s="169" t="s">
        <v>806</v>
      </c>
      <c r="B84" s="170"/>
      <c r="C84" s="170"/>
      <c r="D84" s="170"/>
      <c r="E84" s="170"/>
      <c r="F84" s="170"/>
      <c r="G84" s="171"/>
    </row>
    <row r="85" spans="1:7" ht="15" customHeight="1">
      <c r="A85" s="172" t="s">
        <v>17</v>
      </c>
      <c r="B85" s="173"/>
      <c r="C85" s="1" t="s">
        <v>1</v>
      </c>
      <c r="D85" s="1" t="s">
        <v>2</v>
      </c>
      <c r="E85" s="1" t="s">
        <v>3</v>
      </c>
      <c r="F85" s="1" t="s">
        <v>4</v>
      </c>
      <c r="G85" s="31" t="s">
        <v>5</v>
      </c>
    </row>
    <row r="86" spans="1:7" ht="15" customHeight="1">
      <c r="A86" s="32" t="s">
        <v>63</v>
      </c>
      <c r="B86" s="3" t="s">
        <v>64</v>
      </c>
      <c r="C86" s="2" t="s">
        <v>20</v>
      </c>
      <c r="D86" s="2" t="s">
        <v>21</v>
      </c>
      <c r="E86" s="4">
        <v>1.05</v>
      </c>
      <c r="F86" s="5">
        <v>51.65</v>
      </c>
      <c r="G86" s="33">
        <v>54.232500000000002</v>
      </c>
    </row>
    <row r="87" spans="1:7" ht="15" customHeight="1">
      <c r="A87" s="32" t="s">
        <v>22</v>
      </c>
      <c r="B87" s="3" t="s">
        <v>23</v>
      </c>
      <c r="C87" s="2" t="s">
        <v>20</v>
      </c>
      <c r="D87" s="2" t="s">
        <v>24</v>
      </c>
      <c r="E87" s="4">
        <v>0.13500000000000001</v>
      </c>
      <c r="F87" s="5">
        <v>152</v>
      </c>
      <c r="G87" s="33">
        <v>20.52</v>
      </c>
    </row>
    <row r="88" spans="1:7" ht="15" customHeight="1">
      <c r="A88" s="32" t="s">
        <v>38</v>
      </c>
      <c r="B88" s="3" t="s">
        <v>39</v>
      </c>
      <c r="C88" s="2" t="s">
        <v>20</v>
      </c>
      <c r="D88" s="2" t="s">
        <v>27</v>
      </c>
      <c r="E88" s="4">
        <v>0.14000000000000001</v>
      </c>
      <c r="F88" s="5">
        <v>16.88</v>
      </c>
      <c r="G88" s="33">
        <v>2.3632</v>
      </c>
    </row>
    <row r="89" spans="1:7" ht="15" customHeight="1">
      <c r="A89" s="34"/>
      <c r="B89" s="35"/>
      <c r="C89" s="35"/>
      <c r="D89" s="35"/>
      <c r="E89" s="174" t="s">
        <v>28</v>
      </c>
      <c r="F89" s="175"/>
      <c r="G89" s="36">
        <v>77.11</v>
      </c>
    </row>
    <row r="90" spans="1:7" ht="15" customHeight="1">
      <c r="A90" s="172" t="s">
        <v>0</v>
      </c>
      <c r="B90" s="173"/>
      <c r="C90" s="1" t="s">
        <v>1</v>
      </c>
      <c r="D90" s="1" t="s">
        <v>2</v>
      </c>
      <c r="E90" s="1" t="s">
        <v>3</v>
      </c>
      <c r="F90" s="1" t="s">
        <v>4</v>
      </c>
      <c r="G90" s="31" t="s">
        <v>5</v>
      </c>
    </row>
    <row r="91" spans="1:7" ht="15" customHeight="1">
      <c r="A91" s="32" t="s">
        <v>29</v>
      </c>
      <c r="B91" s="3" t="s">
        <v>30</v>
      </c>
      <c r="C91" s="2" t="s">
        <v>20</v>
      </c>
      <c r="D91" s="2" t="s">
        <v>12</v>
      </c>
      <c r="E91" s="4">
        <v>0.8</v>
      </c>
      <c r="F91" s="5">
        <v>20.239999999999998</v>
      </c>
      <c r="G91" s="33">
        <v>16.192</v>
      </c>
    </row>
    <row r="92" spans="1:7" ht="15" customHeight="1">
      <c r="A92" s="32" t="s">
        <v>31</v>
      </c>
      <c r="B92" s="3" t="s">
        <v>32</v>
      </c>
      <c r="C92" s="2" t="s">
        <v>20</v>
      </c>
      <c r="D92" s="2" t="s">
        <v>12</v>
      </c>
      <c r="E92" s="4">
        <v>0.8</v>
      </c>
      <c r="F92" s="5">
        <v>17.09</v>
      </c>
      <c r="G92" s="33">
        <v>13.672000000000001</v>
      </c>
    </row>
    <row r="93" spans="1:7" ht="15" customHeight="1">
      <c r="A93" s="34"/>
      <c r="B93" s="35"/>
      <c r="C93" s="35"/>
      <c r="D93" s="35"/>
      <c r="E93" s="174" t="s">
        <v>13</v>
      </c>
      <c r="F93" s="175"/>
      <c r="G93" s="36">
        <v>29.86</v>
      </c>
    </row>
    <row r="94" spans="1:7" ht="15" customHeight="1">
      <c r="A94" s="34"/>
      <c r="B94" s="35"/>
      <c r="C94" s="35"/>
      <c r="D94" s="35"/>
      <c r="E94" s="199" t="s">
        <v>14</v>
      </c>
      <c r="F94" s="200"/>
      <c r="G94" s="37">
        <v>106.97</v>
      </c>
    </row>
    <row r="95" spans="1:7" ht="15" customHeight="1">
      <c r="A95" s="34"/>
      <c r="B95" s="35"/>
      <c r="C95" s="35"/>
      <c r="D95" s="35"/>
      <c r="E95" s="199" t="s">
        <v>15</v>
      </c>
      <c r="F95" s="200"/>
      <c r="G95" s="37">
        <v>106.97</v>
      </c>
    </row>
    <row r="96" spans="1:7" ht="15" customHeight="1">
      <c r="A96" s="34"/>
      <c r="B96" s="35"/>
      <c r="C96" s="35"/>
      <c r="D96" s="35"/>
      <c r="E96" s="199" t="s">
        <v>16</v>
      </c>
      <c r="F96" s="200"/>
      <c r="G96" s="37">
        <v>137.99</v>
      </c>
    </row>
    <row r="97" spans="1:7" ht="10.15" customHeight="1">
      <c r="A97" s="34"/>
      <c r="B97" s="35"/>
      <c r="C97" s="201"/>
      <c r="D97" s="201"/>
      <c r="E97" s="35"/>
      <c r="F97" s="35"/>
      <c r="G97" s="38"/>
    </row>
    <row r="98" spans="1:7" ht="19.899999999999999" customHeight="1">
      <c r="A98" s="169" t="s">
        <v>807</v>
      </c>
      <c r="B98" s="170"/>
      <c r="C98" s="170"/>
      <c r="D98" s="170"/>
      <c r="E98" s="170"/>
      <c r="F98" s="170"/>
      <c r="G98" s="171"/>
    </row>
    <row r="99" spans="1:7" ht="15" customHeight="1">
      <c r="A99" s="172" t="s">
        <v>0</v>
      </c>
      <c r="B99" s="173"/>
      <c r="C99" s="1" t="s">
        <v>1</v>
      </c>
      <c r="D99" s="1" t="s">
        <v>2</v>
      </c>
      <c r="E99" s="1" t="s">
        <v>3</v>
      </c>
      <c r="F99" s="1" t="s">
        <v>4</v>
      </c>
      <c r="G99" s="31" t="s">
        <v>5</v>
      </c>
    </row>
    <row r="100" spans="1:7" ht="15" customHeight="1">
      <c r="A100" s="32" t="s">
        <v>31</v>
      </c>
      <c r="B100" s="3" t="s">
        <v>32</v>
      </c>
      <c r="C100" s="2" t="s">
        <v>20</v>
      </c>
      <c r="D100" s="2" t="s">
        <v>12</v>
      </c>
      <c r="E100" s="4">
        <v>3</v>
      </c>
      <c r="F100" s="5">
        <v>17.09</v>
      </c>
      <c r="G100" s="33">
        <v>51.27</v>
      </c>
    </row>
    <row r="101" spans="1:7" ht="15" customHeight="1">
      <c r="A101" s="34"/>
      <c r="B101" s="35"/>
      <c r="C101" s="35"/>
      <c r="D101" s="35"/>
      <c r="E101" s="174" t="s">
        <v>13</v>
      </c>
      <c r="F101" s="175"/>
      <c r="G101" s="36">
        <v>51.27</v>
      </c>
    </row>
    <row r="102" spans="1:7" ht="15" customHeight="1">
      <c r="A102" s="34"/>
      <c r="B102" s="35"/>
      <c r="C102" s="35"/>
      <c r="D102" s="35"/>
      <c r="E102" s="199" t="s">
        <v>14</v>
      </c>
      <c r="F102" s="200"/>
      <c r="G102" s="37">
        <v>51.27</v>
      </c>
    </row>
    <row r="103" spans="1:7" ht="15" customHeight="1">
      <c r="A103" s="34"/>
      <c r="B103" s="35"/>
      <c r="C103" s="35"/>
      <c r="D103" s="35"/>
      <c r="E103" s="199" t="s">
        <v>15</v>
      </c>
      <c r="F103" s="200"/>
      <c r="G103" s="37">
        <v>51.27</v>
      </c>
    </row>
    <row r="104" spans="1:7" ht="15" customHeight="1">
      <c r="A104" s="34"/>
      <c r="B104" s="35"/>
      <c r="C104" s="35"/>
      <c r="D104" s="35"/>
      <c r="E104" s="199" t="s">
        <v>16</v>
      </c>
      <c r="F104" s="200"/>
      <c r="G104" s="37">
        <v>66.14</v>
      </c>
    </row>
    <row r="105" spans="1:7" ht="10.15" customHeight="1">
      <c r="A105" s="34"/>
      <c r="B105" s="35"/>
      <c r="C105" s="201"/>
      <c r="D105" s="201"/>
      <c r="E105" s="35"/>
      <c r="F105" s="35"/>
      <c r="G105" s="38"/>
    </row>
    <row r="106" spans="1:7" ht="19.899999999999999" customHeight="1">
      <c r="A106" s="169" t="s">
        <v>808</v>
      </c>
      <c r="B106" s="170"/>
      <c r="C106" s="170"/>
      <c r="D106" s="170"/>
      <c r="E106" s="170"/>
      <c r="F106" s="170"/>
      <c r="G106" s="171"/>
    </row>
    <row r="107" spans="1:7" ht="15" customHeight="1">
      <c r="A107" s="172" t="s">
        <v>65</v>
      </c>
      <c r="B107" s="173"/>
      <c r="C107" s="1" t="s">
        <v>1</v>
      </c>
      <c r="D107" s="1" t="s">
        <v>2</v>
      </c>
      <c r="E107" s="1" t="s">
        <v>3</v>
      </c>
      <c r="F107" s="1" t="s">
        <v>4</v>
      </c>
      <c r="G107" s="31" t="s">
        <v>5</v>
      </c>
    </row>
    <row r="108" spans="1:7" ht="15" customHeight="1">
      <c r="A108" s="32" t="s">
        <v>66</v>
      </c>
      <c r="B108" s="3" t="s">
        <v>67</v>
      </c>
      <c r="C108" s="2" t="s">
        <v>20</v>
      </c>
      <c r="D108" s="2" t="s">
        <v>68</v>
      </c>
      <c r="E108" s="4">
        <v>0.3</v>
      </c>
      <c r="F108" s="5">
        <v>11.06</v>
      </c>
      <c r="G108" s="33">
        <v>3.3180000000000001</v>
      </c>
    </row>
    <row r="109" spans="1:7" ht="15" customHeight="1">
      <c r="A109" s="34"/>
      <c r="B109" s="35"/>
      <c r="C109" s="35"/>
      <c r="D109" s="35"/>
      <c r="E109" s="174" t="s">
        <v>69</v>
      </c>
      <c r="F109" s="175"/>
      <c r="G109" s="36">
        <v>3.32</v>
      </c>
    </row>
    <row r="110" spans="1:7" ht="15" customHeight="1">
      <c r="A110" s="172" t="s">
        <v>0</v>
      </c>
      <c r="B110" s="173"/>
      <c r="C110" s="1" t="s">
        <v>1</v>
      </c>
      <c r="D110" s="1" t="s">
        <v>2</v>
      </c>
      <c r="E110" s="1" t="s">
        <v>3</v>
      </c>
      <c r="F110" s="1" t="s">
        <v>4</v>
      </c>
      <c r="G110" s="31" t="s">
        <v>5</v>
      </c>
    </row>
    <row r="111" spans="1:7" ht="15" customHeight="1">
      <c r="A111" s="32" t="s">
        <v>31</v>
      </c>
      <c r="B111" s="3" t="s">
        <v>32</v>
      </c>
      <c r="C111" s="2" t="s">
        <v>20</v>
      </c>
      <c r="D111" s="2" t="s">
        <v>12</v>
      </c>
      <c r="E111" s="4">
        <v>3</v>
      </c>
      <c r="F111" s="5">
        <v>17.09</v>
      </c>
      <c r="G111" s="33">
        <v>51.27</v>
      </c>
    </row>
    <row r="112" spans="1:7" ht="15" customHeight="1">
      <c r="A112" s="34"/>
      <c r="B112" s="35"/>
      <c r="C112" s="35"/>
      <c r="D112" s="35"/>
      <c r="E112" s="174" t="s">
        <v>13</v>
      </c>
      <c r="F112" s="175"/>
      <c r="G112" s="36">
        <v>51.27</v>
      </c>
    </row>
    <row r="113" spans="1:7" ht="15" customHeight="1">
      <c r="A113" s="34"/>
      <c r="B113" s="35"/>
      <c r="C113" s="35"/>
      <c r="D113" s="35"/>
      <c r="E113" s="199" t="s">
        <v>14</v>
      </c>
      <c r="F113" s="200"/>
      <c r="G113" s="37">
        <v>54.59</v>
      </c>
    </row>
    <row r="114" spans="1:7" ht="15" customHeight="1">
      <c r="A114" s="34"/>
      <c r="B114" s="35"/>
      <c r="C114" s="35"/>
      <c r="D114" s="35"/>
      <c r="E114" s="199" t="s">
        <v>15</v>
      </c>
      <c r="F114" s="200"/>
      <c r="G114" s="37">
        <v>54.59</v>
      </c>
    </row>
    <row r="115" spans="1:7" ht="15" customHeight="1">
      <c r="A115" s="34"/>
      <c r="B115" s="35"/>
      <c r="C115" s="35"/>
      <c r="D115" s="35"/>
      <c r="E115" s="199" t="s">
        <v>16</v>
      </c>
      <c r="F115" s="200"/>
      <c r="G115" s="37">
        <v>70.42</v>
      </c>
    </row>
    <row r="116" spans="1:7" ht="10.15" customHeight="1">
      <c r="A116" s="34"/>
      <c r="B116" s="35"/>
      <c r="C116" s="201"/>
      <c r="D116" s="201"/>
      <c r="E116" s="35"/>
      <c r="F116" s="35"/>
      <c r="G116" s="38"/>
    </row>
    <row r="117" spans="1:7" ht="19.899999999999999" customHeight="1">
      <c r="A117" s="169" t="s">
        <v>809</v>
      </c>
      <c r="B117" s="170"/>
      <c r="C117" s="170"/>
      <c r="D117" s="170"/>
      <c r="E117" s="170"/>
      <c r="F117" s="170"/>
      <c r="G117" s="171"/>
    </row>
    <row r="118" spans="1:7" ht="15" customHeight="1">
      <c r="A118" s="172" t="s">
        <v>65</v>
      </c>
      <c r="B118" s="173"/>
      <c r="C118" s="1" t="s">
        <v>1</v>
      </c>
      <c r="D118" s="1" t="s">
        <v>2</v>
      </c>
      <c r="E118" s="1" t="s">
        <v>3</v>
      </c>
      <c r="F118" s="1" t="s">
        <v>4</v>
      </c>
      <c r="G118" s="31" t="s">
        <v>5</v>
      </c>
    </row>
    <row r="119" spans="1:7" ht="15" customHeight="1">
      <c r="A119" s="32" t="s">
        <v>66</v>
      </c>
      <c r="B119" s="3" t="s">
        <v>67</v>
      </c>
      <c r="C119" s="2" t="s">
        <v>20</v>
      </c>
      <c r="D119" s="2" t="s">
        <v>68</v>
      </c>
      <c r="E119" s="4">
        <v>0.3</v>
      </c>
      <c r="F119" s="5">
        <v>11.06</v>
      </c>
      <c r="G119" s="33">
        <v>3.3180000000000001</v>
      </c>
    </row>
    <row r="120" spans="1:7" ht="15" customHeight="1">
      <c r="A120" s="34"/>
      <c r="B120" s="35"/>
      <c r="C120" s="35"/>
      <c r="D120" s="35"/>
      <c r="E120" s="174" t="s">
        <v>69</v>
      </c>
      <c r="F120" s="175"/>
      <c r="G120" s="36">
        <v>3.32</v>
      </c>
    </row>
    <row r="121" spans="1:7" ht="15" customHeight="1">
      <c r="A121" s="172" t="s">
        <v>17</v>
      </c>
      <c r="B121" s="173"/>
      <c r="C121" s="1" t="s">
        <v>1</v>
      </c>
      <c r="D121" s="1" t="s">
        <v>2</v>
      </c>
      <c r="E121" s="1" t="s">
        <v>3</v>
      </c>
      <c r="F121" s="1" t="s">
        <v>4</v>
      </c>
      <c r="G121" s="31" t="s">
        <v>5</v>
      </c>
    </row>
    <row r="122" spans="1:7" ht="15" customHeight="1">
      <c r="A122" s="32" t="s">
        <v>70</v>
      </c>
      <c r="B122" s="3" t="s">
        <v>71</v>
      </c>
      <c r="C122" s="2" t="s">
        <v>20</v>
      </c>
      <c r="D122" s="2" t="s">
        <v>72</v>
      </c>
      <c r="E122" s="4">
        <v>1.25</v>
      </c>
      <c r="F122" s="5">
        <v>41</v>
      </c>
      <c r="G122" s="33">
        <v>51.25</v>
      </c>
    </row>
    <row r="123" spans="1:7" ht="15" customHeight="1">
      <c r="A123" s="34"/>
      <c r="B123" s="35"/>
      <c r="C123" s="35"/>
      <c r="D123" s="35"/>
      <c r="E123" s="174" t="s">
        <v>28</v>
      </c>
      <c r="F123" s="175"/>
      <c r="G123" s="36">
        <v>51.25</v>
      </c>
    </row>
    <row r="124" spans="1:7" ht="15" customHeight="1">
      <c r="A124" s="172" t="s">
        <v>0</v>
      </c>
      <c r="B124" s="173"/>
      <c r="C124" s="1" t="s">
        <v>1</v>
      </c>
      <c r="D124" s="1" t="s">
        <v>2</v>
      </c>
      <c r="E124" s="1" t="s">
        <v>3</v>
      </c>
      <c r="F124" s="1" t="s">
        <v>4</v>
      </c>
      <c r="G124" s="31" t="s">
        <v>5</v>
      </c>
    </row>
    <row r="125" spans="1:7" ht="15" customHeight="1">
      <c r="A125" s="32" t="s">
        <v>31</v>
      </c>
      <c r="B125" s="3" t="s">
        <v>32</v>
      </c>
      <c r="C125" s="2" t="s">
        <v>20</v>
      </c>
      <c r="D125" s="2" t="s">
        <v>12</v>
      </c>
      <c r="E125" s="4">
        <v>3</v>
      </c>
      <c r="F125" s="5">
        <v>17.09</v>
      </c>
      <c r="G125" s="33">
        <v>51.27</v>
      </c>
    </row>
    <row r="126" spans="1:7" ht="15" customHeight="1">
      <c r="A126" s="34"/>
      <c r="B126" s="35"/>
      <c r="C126" s="35"/>
      <c r="D126" s="35"/>
      <c r="E126" s="174" t="s">
        <v>13</v>
      </c>
      <c r="F126" s="175"/>
      <c r="G126" s="36">
        <v>51.27</v>
      </c>
    </row>
    <row r="127" spans="1:7" ht="15" customHeight="1">
      <c r="A127" s="34"/>
      <c r="B127" s="35"/>
      <c r="C127" s="35"/>
      <c r="D127" s="35"/>
      <c r="E127" s="199" t="s">
        <v>14</v>
      </c>
      <c r="F127" s="200"/>
      <c r="G127" s="37">
        <v>105.84</v>
      </c>
    </row>
    <row r="128" spans="1:7" ht="15" customHeight="1">
      <c r="A128" s="34"/>
      <c r="B128" s="35"/>
      <c r="C128" s="35"/>
      <c r="D128" s="35"/>
      <c r="E128" s="199" t="s">
        <v>15</v>
      </c>
      <c r="F128" s="200"/>
      <c r="G128" s="37">
        <v>105.84</v>
      </c>
    </row>
    <row r="129" spans="1:7" ht="15" customHeight="1">
      <c r="A129" s="34"/>
      <c r="B129" s="35"/>
      <c r="C129" s="35"/>
      <c r="D129" s="35"/>
      <c r="E129" s="199" t="s">
        <v>16</v>
      </c>
      <c r="F129" s="200"/>
      <c r="G129" s="37">
        <v>136.53</v>
      </c>
    </row>
    <row r="130" spans="1:7" ht="10.15" customHeight="1">
      <c r="A130" s="34"/>
      <c r="B130" s="35"/>
      <c r="C130" s="201"/>
      <c r="D130" s="201"/>
      <c r="E130" s="35"/>
      <c r="F130" s="35"/>
      <c r="G130" s="38"/>
    </row>
    <row r="131" spans="1:7" ht="19.899999999999999" customHeight="1">
      <c r="A131" s="169" t="s">
        <v>810</v>
      </c>
      <c r="B131" s="170"/>
      <c r="C131" s="170"/>
      <c r="D131" s="170"/>
      <c r="E131" s="170"/>
      <c r="F131" s="170"/>
      <c r="G131" s="171"/>
    </row>
    <row r="132" spans="1:7" ht="15" customHeight="1">
      <c r="A132" s="172" t="s">
        <v>17</v>
      </c>
      <c r="B132" s="173"/>
      <c r="C132" s="1" t="s">
        <v>1</v>
      </c>
      <c r="D132" s="1" t="s">
        <v>2</v>
      </c>
      <c r="E132" s="1" t="s">
        <v>3</v>
      </c>
      <c r="F132" s="1" t="s">
        <v>4</v>
      </c>
      <c r="G132" s="31" t="s">
        <v>5</v>
      </c>
    </row>
    <row r="133" spans="1:7" ht="15" customHeight="1">
      <c r="A133" s="32" t="s">
        <v>73</v>
      </c>
      <c r="B133" s="3" t="s">
        <v>74</v>
      </c>
      <c r="C133" s="2" t="s">
        <v>20</v>
      </c>
      <c r="D133" s="2" t="s">
        <v>72</v>
      </c>
      <c r="E133" s="4">
        <v>0.7</v>
      </c>
      <c r="F133" s="5">
        <v>79.81</v>
      </c>
      <c r="G133" s="33">
        <v>55.866999999999997</v>
      </c>
    </row>
    <row r="134" spans="1:7" ht="15" customHeight="1">
      <c r="A134" s="32" t="s">
        <v>75</v>
      </c>
      <c r="B134" s="3" t="s">
        <v>76</v>
      </c>
      <c r="C134" s="2" t="s">
        <v>20</v>
      </c>
      <c r="D134" s="2" t="s">
        <v>77</v>
      </c>
      <c r="E134" s="4">
        <v>3</v>
      </c>
      <c r="F134" s="5">
        <v>45.15</v>
      </c>
      <c r="G134" s="33">
        <v>135.44999999999999</v>
      </c>
    </row>
    <row r="135" spans="1:7" ht="15" customHeight="1">
      <c r="A135" s="32" t="s">
        <v>78</v>
      </c>
      <c r="B135" s="3" t="s">
        <v>79</v>
      </c>
      <c r="C135" s="2" t="s">
        <v>20</v>
      </c>
      <c r="D135" s="2" t="s">
        <v>72</v>
      </c>
      <c r="E135" s="4">
        <v>1</v>
      </c>
      <c r="F135" s="5">
        <v>206.11</v>
      </c>
      <c r="G135" s="33">
        <v>206.11</v>
      </c>
    </row>
    <row r="136" spans="1:7" ht="15" customHeight="1">
      <c r="A136" s="34"/>
      <c r="B136" s="35"/>
      <c r="C136" s="35"/>
      <c r="D136" s="35"/>
      <c r="E136" s="174" t="s">
        <v>28</v>
      </c>
      <c r="F136" s="175"/>
      <c r="G136" s="36">
        <v>397.43</v>
      </c>
    </row>
    <row r="137" spans="1:7" ht="15" customHeight="1">
      <c r="A137" s="172" t="s">
        <v>0</v>
      </c>
      <c r="B137" s="173"/>
      <c r="C137" s="1" t="s">
        <v>1</v>
      </c>
      <c r="D137" s="1" t="s">
        <v>2</v>
      </c>
      <c r="E137" s="1" t="s">
        <v>3</v>
      </c>
      <c r="F137" s="1" t="s">
        <v>4</v>
      </c>
      <c r="G137" s="31" t="s">
        <v>5</v>
      </c>
    </row>
    <row r="138" spans="1:7" ht="15" customHeight="1">
      <c r="A138" s="32" t="s">
        <v>80</v>
      </c>
      <c r="B138" s="3" t="s">
        <v>81</v>
      </c>
      <c r="C138" s="2" t="s">
        <v>20</v>
      </c>
      <c r="D138" s="2" t="s">
        <v>12</v>
      </c>
      <c r="E138" s="4">
        <v>4</v>
      </c>
      <c r="F138" s="5">
        <v>21.31</v>
      </c>
      <c r="G138" s="33">
        <v>85.24</v>
      </c>
    </row>
    <row r="139" spans="1:7" ht="15" customHeight="1">
      <c r="A139" s="32" t="s">
        <v>31</v>
      </c>
      <c r="B139" s="3" t="s">
        <v>32</v>
      </c>
      <c r="C139" s="2" t="s">
        <v>20</v>
      </c>
      <c r="D139" s="2" t="s">
        <v>12</v>
      </c>
      <c r="E139" s="4">
        <v>13</v>
      </c>
      <c r="F139" s="5">
        <v>17.09</v>
      </c>
      <c r="G139" s="33">
        <v>222.17</v>
      </c>
    </row>
    <row r="140" spans="1:7" ht="15" customHeight="1">
      <c r="A140" s="34"/>
      <c r="B140" s="35"/>
      <c r="C140" s="35"/>
      <c r="D140" s="35"/>
      <c r="E140" s="174" t="s">
        <v>13</v>
      </c>
      <c r="F140" s="175"/>
      <c r="G140" s="36">
        <v>307.41000000000003</v>
      </c>
    </row>
    <row r="141" spans="1:7" ht="15" customHeight="1">
      <c r="A141" s="34"/>
      <c r="B141" s="35"/>
      <c r="C141" s="35"/>
      <c r="D141" s="35"/>
      <c r="E141" s="199" t="s">
        <v>14</v>
      </c>
      <c r="F141" s="200"/>
      <c r="G141" s="37">
        <v>704.84</v>
      </c>
    </row>
    <row r="142" spans="1:7" ht="15" customHeight="1">
      <c r="A142" s="34"/>
      <c r="B142" s="35"/>
      <c r="C142" s="35"/>
      <c r="D142" s="35"/>
      <c r="E142" s="199" t="s">
        <v>15</v>
      </c>
      <c r="F142" s="200"/>
      <c r="G142" s="37">
        <v>704.84</v>
      </c>
    </row>
    <row r="143" spans="1:7" ht="15" customHeight="1">
      <c r="A143" s="34"/>
      <c r="B143" s="35"/>
      <c r="C143" s="35"/>
      <c r="D143" s="35"/>
      <c r="E143" s="199" t="s">
        <v>16</v>
      </c>
      <c r="F143" s="200"/>
      <c r="G143" s="37">
        <v>909.24</v>
      </c>
    </row>
    <row r="144" spans="1:7" ht="10.15" customHeight="1">
      <c r="A144" s="34"/>
      <c r="B144" s="35"/>
      <c r="C144" s="201"/>
      <c r="D144" s="201"/>
      <c r="E144" s="35"/>
      <c r="F144" s="35"/>
      <c r="G144" s="38"/>
    </row>
    <row r="145" spans="1:7" ht="19.899999999999999" customHeight="1">
      <c r="A145" s="169" t="s">
        <v>811</v>
      </c>
      <c r="B145" s="170"/>
      <c r="C145" s="170"/>
      <c r="D145" s="170"/>
      <c r="E145" s="170"/>
      <c r="F145" s="170"/>
      <c r="G145" s="171"/>
    </row>
    <row r="146" spans="1:7" ht="15" customHeight="1">
      <c r="A146" s="172" t="s">
        <v>0</v>
      </c>
      <c r="B146" s="173"/>
      <c r="C146" s="1" t="s">
        <v>1</v>
      </c>
      <c r="D146" s="1" t="s">
        <v>2</v>
      </c>
      <c r="E146" s="1" t="s">
        <v>3</v>
      </c>
      <c r="F146" s="1" t="s">
        <v>4</v>
      </c>
      <c r="G146" s="31" t="s">
        <v>5</v>
      </c>
    </row>
    <row r="147" spans="1:7" ht="15" customHeight="1">
      <c r="A147" s="32" t="s">
        <v>82</v>
      </c>
      <c r="B147" s="3" t="s">
        <v>83</v>
      </c>
      <c r="C147" s="2" t="s">
        <v>20</v>
      </c>
      <c r="D147" s="2" t="s">
        <v>27</v>
      </c>
      <c r="E147" s="4">
        <v>80</v>
      </c>
      <c r="F147" s="5">
        <v>14.98</v>
      </c>
      <c r="G147" s="33">
        <v>1198.4000000000001</v>
      </c>
    </row>
    <row r="148" spans="1:7" ht="15" customHeight="1">
      <c r="A148" s="32" t="s">
        <v>84</v>
      </c>
      <c r="B148" s="3" t="s">
        <v>85</v>
      </c>
      <c r="C148" s="2" t="s">
        <v>20</v>
      </c>
      <c r="D148" s="2" t="s">
        <v>72</v>
      </c>
      <c r="E148" s="4">
        <v>1</v>
      </c>
      <c r="F148" s="5">
        <v>848.78</v>
      </c>
      <c r="G148" s="33">
        <v>848.78</v>
      </c>
    </row>
    <row r="149" spans="1:7" ht="15" customHeight="1">
      <c r="A149" s="32" t="s">
        <v>86</v>
      </c>
      <c r="B149" s="3" t="s">
        <v>87</v>
      </c>
      <c r="C149" s="2" t="s">
        <v>20</v>
      </c>
      <c r="D149" s="2" t="s">
        <v>21</v>
      </c>
      <c r="E149" s="4">
        <v>12</v>
      </c>
      <c r="F149" s="5">
        <v>5.13</v>
      </c>
      <c r="G149" s="33">
        <v>61.56</v>
      </c>
    </row>
    <row r="150" spans="1:7" ht="19.899999999999999" customHeight="1">
      <c r="A150" s="32" t="s">
        <v>88</v>
      </c>
      <c r="B150" s="3" t="s">
        <v>89</v>
      </c>
      <c r="C150" s="2" t="s">
        <v>20</v>
      </c>
      <c r="D150" s="2" t="s">
        <v>21</v>
      </c>
      <c r="E150" s="4">
        <v>12</v>
      </c>
      <c r="F150" s="5">
        <v>99.43</v>
      </c>
      <c r="G150" s="33">
        <v>1193.1600000000001</v>
      </c>
    </row>
    <row r="151" spans="1:7" ht="15" customHeight="1">
      <c r="A151" s="34"/>
      <c r="B151" s="35"/>
      <c r="C151" s="35"/>
      <c r="D151" s="35"/>
      <c r="E151" s="174" t="s">
        <v>13</v>
      </c>
      <c r="F151" s="175"/>
      <c r="G151" s="36">
        <v>3301.9</v>
      </c>
    </row>
    <row r="152" spans="1:7" ht="15" customHeight="1">
      <c r="A152" s="34"/>
      <c r="B152" s="35"/>
      <c r="C152" s="35"/>
      <c r="D152" s="35"/>
      <c r="E152" s="199" t="s">
        <v>14</v>
      </c>
      <c r="F152" s="200"/>
      <c r="G152" s="37">
        <v>3301.9</v>
      </c>
    </row>
    <row r="153" spans="1:7" ht="15" customHeight="1">
      <c r="A153" s="34"/>
      <c r="B153" s="35"/>
      <c r="C153" s="35"/>
      <c r="D153" s="35"/>
      <c r="E153" s="199" t="s">
        <v>15</v>
      </c>
      <c r="F153" s="200"/>
      <c r="G153" s="37">
        <v>3301.9</v>
      </c>
    </row>
    <row r="154" spans="1:7" ht="15" customHeight="1">
      <c r="A154" s="34"/>
      <c r="B154" s="35"/>
      <c r="C154" s="35"/>
      <c r="D154" s="35"/>
      <c r="E154" s="199" t="s">
        <v>16</v>
      </c>
      <c r="F154" s="200"/>
      <c r="G154" s="37">
        <v>4259.45</v>
      </c>
    </row>
    <row r="155" spans="1:7" ht="10.15" customHeight="1">
      <c r="A155" s="34"/>
      <c r="B155" s="35"/>
      <c r="C155" s="201"/>
      <c r="D155" s="201"/>
      <c r="E155" s="35"/>
      <c r="F155" s="35"/>
      <c r="G155" s="38"/>
    </row>
    <row r="156" spans="1:7" ht="19.899999999999999" customHeight="1">
      <c r="A156" s="169" t="s">
        <v>812</v>
      </c>
      <c r="B156" s="170"/>
      <c r="C156" s="170"/>
      <c r="D156" s="170"/>
      <c r="E156" s="170"/>
      <c r="F156" s="170"/>
      <c r="G156" s="171"/>
    </row>
    <row r="157" spans="1:7" ht="15" customHeight="1">
      <c r="A157" s="172" t="s">
        <v>0</v>
      </c>
      <c r="B157" s="173"/>
      <c r="C157" s="1" t="s">
        <v>1</v>
      </c>
      <c r="D157" s="1" t="s">
        <v>2</v>
      </c>
      <c r="E157" s="1" t="s">
        <v>3</v>
      </c>
      <c r="F157" s="1" t="s">
        <v>4</v>
      </c>
      <c r="G157" s="31" t="s">
        <v>5</v>
      </c>
    </row>
    <row r="158" spans="1:7" ht="15" customHeight="1">
      <c r="A158" s="32" t="s">
        <v>82</v>
      </c>
      <c r="B158" s="3" t="s">
        <v>83</v>
      </c>
      <c r="C158" s="2" t="s">
        <v>20</v>
      </c>
      <c r="D158" s="2" t="s">
        <v>27</v>
      </c>
      <c r="E158" s="4">
        <v>45</v>
      </c>
      <c r="F158" s="5">
        <v>14.98</v>
      </c>
      <c r="G158" s="33">
        <v>674.1</v>
      </c>
    </row>
    <row r="159" spans="1:7" ht="15" customHeight="1">
      <c r="A159" s="32" t="s">
        <v>90</v>
      </c>
      <c r="B159" s="3" t="s">
        <v>91</v>
      </c>
      <c r="C159" s="2" t="s">
        <v>20</v>
      </c>
      <c r="D159" s="2" t="s">
        <v>72</v>
      </c>
      <c r="E159" s="4">
        <v>1</v>
      </c>
      <c r="F159" s="5">
        <v>826.99</v>
      </c>
      <c r="G159" s="33">
        <v>826.99</v>
      </c>
    </row>
    <row r="160" spans="1:7" ht="15" customHeight="1">
      <c r="A160" s="32" t="s">
        <v>86</v>
      </c>
      <c r="B160" s="3" t="s">
        <v>87</v>
      </c>
      <c r="C160" s="2" t="s">
        <v>20</v>
      </c>
      <c r="D160" s="2" t="s">
        <v>21</v>
      </c>
      <c r="E160" s="4">
        <v>12</v>
      </c>
      <c r="F160" s="5">
        <v>5.13</v>
      </c>
      <c r="G160" s="33">
        <v>61.56</v>
      </c>
    </row>
    <row r="161" spans="1:7" ht="15" customHeight="1">
      <c r="A161" s="32" t="s">
        <v>92</v>
      </c>
      <c r="B161" s="3" t="s">
        <v>93</v>
      </c>
      <c r="C161" s="2" t="s">
        <v>20</v>
      </c>
      <c r="D161" s="2" t="s">
        <v>21</v>
      </c>
      <c r="E161" s="4">
        <v>12</v>
      </c>
      <c r="F161" s="5">
        <v>97.98</v>
      </c>
      <c r="G161" s="33">
        <v>1175.76</v>
      </c>
    </row>
    <row r="162" spans="1:7" ht="15" customHeight="1">
      <c r="A162" s="34"/>
      <c r="B162" s="35"/>
      <c r="C162" s="35"/>
      <c r="D162" s="35"/>
      <c r="E162" s="174" t="s">
        <v>13</v>
      </c>
      <c r="F162" s="175"/>
      <c r="G162" s="36">
        <v>2738.41</v>
      </c>
    </row>
    <row r="163" spans="1:7" ht="15" customHeight="1">
      <c r="A163" s="34"/>
      <c r="B163" s="35"/>
      <c r="C163" s="35"/>
      <c r="D163" s="35"/>
      <c r="E163" s="199" t="s">
        <v>14</v>
      </c>
      <c r="F163" s="200"/>
      <c r="G163" s="37">
        <v>2738.41</v>
      </c>
    </row>
    <row r="164" spans="1:7" ht="15" customHeight="1">
      <c r="A164" s="34"/>
      <c r="B164" s="35"/>
      <c r="C164" s="35"/>
      <c r="D164" s="35"/>
      <c r="E164" s="199" t="s">
        <v>15</v>
      </c>
      <c r="F164" s="200"/>
      <c r="G164" s="37">
        <v>2738.41</v>
      </c>
    </row>
    <row r="165" spans="1:7" ht="15" customHeight="1">
      <c r="A165" s="34"/>
      <c r="B165" s="35"/>
      <c r="C165" s="35"/>
      <c r="D165" s="35"/>
      <c r="E165" s="199" t="s">
        <v>16</v>
      </c>
      <c r="F165" s="200"/>
      <c r="G165" s="37">
        <v>3532.55</v>
      </c>
    </row>
    <row r="166" spans="1:7" ht="10.15" customHeight="1">
      <c r="A166" s="34"/>
      <c r="B166" s="35"/>
      <c r="C166" s="201"/>
      <c r="D166" s="201"/>
      <c r="E166" s="35"/>
      <c r="F166" s="35"/>
      <c r="G166" s="38"/>
    </row>
    <row r="167" spans="1:7" ht="19.899999999999999" customHeight="1">
      <c r="A167" s="169" t="s">
        <v>813</v>
      </c>
      <c r="B167" s="170"/>
      <c r="C167" s="170"/>
      <c r="D167" s="170"/>
      <c r="E167" s="170"/>
      <c r="F167" s="170"/>
      <c r="G167" s="171"/>
    </row>
    <row r="168" spans="1:7" ht="15" customHeight="1">
      <c r="A168" s="172" t="s">
        <v>0</v>
      </c>
      <c r="B168" s="173"/>
      <c r="C168" s="1" t="s">
        <v>1</v>
      </c>
      <c r="D168" s="1" t="s">
        <v>2</v>
      </c>
      <c r="E168" s="1" t="s">
        <v>3</v>
      </c>
      <c r="F168" s="1" t="s">
        <v>4</v>
      </c>
      <c r="G168" s="31" t="s">
        <v>5</v>
      </c>
    </row>
    <row r="169" spans="1:7" ht="15" customHeight="1">
      <c r="A169" s="32" t="s">
        <v>82</v>
      </c>
      <c r="B169" s="3" t="s">
        <v>83</v>
      </c>
      <c r="C169" s="2" t="s">
        <v>20</v>
      </c>
      <c r="D169" s="2" t="s">
        <v>27</v>
      </c>
      <c r="E169" s="4">
        <v>80</v>
      </c>
      <c r="F169" s="5">
        <v>14.98</v>
      </c>
      <c r="G169" s="33">
        <v>1198.4000000000001</v>
      </c>
    </row>
    <row r="170" spans="1:7" ht="15" customHeight="1">
      <c r="A170" s="32" t="s">
        <v>84</v>
      </c>
      <c r="B170" s="3" t="s">
        <v>85</v>
      </c>
      <c r="C170" s="2" t="s">
        <v>20</v>
      </c>
      <c r="D170" s="2" t="s">
        <v>72</v>
      </c>
      <c r="E170" s="4">
        <v>1</v>
      </c>
      <c r="F170" s="5">
        <v>848.78</v>
      </c>
      <c r="G170" s="33">
        <v>848.78</v>
      </c>
    </row>
    <row r="171" spans="1:7" ht="15" customHeight="1">
      <c r="A171" s="32" t="s">
        <v>86</v>
      </c>
      <c r="B171" s="3" t="s">
        <v>87</v>
      </c>
      <c r="C171" s="2" t="s">
        <v>20</v>
      </c>
      <c r="D171" s="2" t="s">
        <v>21</v>
      </c>
      <c r="E171" s="4">
        <v>12</v>
      </c>
      <c r="F171" s="5">
        <v>5.13</v>
      </c>
      <c r="G171" s="33">
        <v>61.56</v>
      </c>
    </row>
    <row r="172" spans="1:7" ht="19.899999999999999" customHeight="1">
      <c r="A172" s="32" t="s">
        <v>88</v>
      </c>
      <c r="B172" s="3" t="s">
        <v>89</v>
      </c>
      <c r="C172" s="2" t="s">
        <v>20</v>
      </c>
      <c r="D172" s="2" t="s">
        <v>21</v>
      </c>
      <c r="E172" s="4">
        <v>12</v>
      </c>
      <c r="F172" s="5">
        <v>99.43</v>
      </c>
      <c r="G172" s="33">
        <v>1193.1600000000001</v>
      </c>
    </row>
    <row r="173" spans="1:7" ht="15" customHeight="1">
      <c r="A173" s="34"/>
      <c r="B173" s="35"/>
      <c r="C173" s="35"/>
      <c r="D173" s="35"/>
      <c r="E173" s="174" t="s">
        <v>13</v>
      </c>
      <c r="F173" s="175"/>
      <c r="G173" s="36">
        <v>3301.9</v>
      </c>
    </row>
    <row r="174" spans="1:7" ht="15" customHeight="1">
      <c r="A174" s="34"/>
      <c r="B174" s="35"/>
      <c r="C174" s="35"/>
      <c r="D174" s="35"/>
      <c r="E174" s="199" t="s">
        <v>14</v>
      </c>
      <c r="F174" s="200"/>
      <c r="G174" s="37">
        <v>3301.9</v>
      </c>
    </row>
    <row r="175" spans="1:7" ht="15" customHeight="1">
      <c r="A175" s="34"/>
      <c r="B175" s="35"/>
      <c r="C175" s="35"/>
      <c r="D175" s="35"/>
      <c r="E175" s="199" t="s">
        <v>15</v>
      </c>
      <c r="F175" s="200"/>
      <c r="G175" s="37">
        <v>3301.9</v>
      </c>
    </row>
    <row r="176" spans="1:7" ht="15" customHeight="1">
      <c r="A176" s="34"/>
      <c r="B176" s="35"/>
      <c r="C176" s="35"/>
      <c r="D176" s="35"/>
      <c r="E176" s="199" t="s">
        <v>16</v>
      </c>
      <c r="F176" s="200"/>
      <c r="G176" s="37">
        <v>4259.45</v>
      </c>
    </row>
    <row r="177" spans="1:7" ht="10.15" customHeight="1">
      <c r="A177" s="34"/>
      <c r="B177" s="35"/>
      <c r="C177" s="201"/>
      <c r="D177" s="201"/>
      <c r="E177" s="35"/>
      <c r="F177" s="35"/>
      <c r="G177" s="38"/>
    </row>
    <row r="178" spans="1:7" ht="19.899999999999999" customHeight="1">
      <c r="A178" s="169" t="s">
        <v>814</v>
      </c>
      <c r="B178" s="170"/>
      <c r="C178" s="170"/>
      <c r="D178" s="170"/>
      <c r="E178" s="170"/>
      <c r="F178" s="170"/>
      <c r="G178" s="171"/>
    </row>
    <row r="179" spans="1:7" ht="15" customHeight="1">
      <c r="A179" s="172" t="s">
        <v>0</v>
      </c>
      <c r="B179" s="173"/>
      <c r="C179" s="1" t="s">
        <v>1</v>
      </c>
      <c r="D179" s="1" t="s">
        <v>2</v>
      </c>
      <c r="E179" s="1" t="s">
        <v>3</v>
      </c>
      <c r="F179" s="1" t="s">
        <v>4</v>
      </c>
      <c r="G179" s="31" t="s">
        <v>5</v>
      </c>
    </row>
    <row r="180" spans="1:7" ht="15" customHeight="1">
      <c r="A180" s="32" t="s">
        <v>82</v>
      </c>
      <c r="B180" s="3" t="s">
        <v>83</v>
      </c>
      <c r="C180" s="2" t="s">
        <v>20</v>
      </c>
      <c r="D180" s="2" t="s">
        <v>27</v>
      </c>
      <c r="E180" s="4">
        <v>80</v>
      </c>
      <c r="F180" s="5">
        <v>14.98</v>
      </c>
      <c r="G180" s="33">
        <v>1198.4000000000001</v>
      </c>
    </row>
    <row r="181" spans="1:7" ht="15" customHeight="1">
      <c r="A181" s="32" t="s">
        <v>84</v>
      </c>
      <c r="B181" s="3" t="s">
        <v>85</v>
      </c>
      <c r="C181" s="2" t="s">
        <v>20</v>
      </c>
      <c r="D181" s="2" t="s">
        <v>72</v>
      </c>
      <c r="E181" s="4">
        <v>1</v>
      </c>
      <c r="F181" s="5">
        <v>848.78</v>
      </c>
      <c r="G181" s="33">
        <v>848.78</v>
      </c>
    </row>
    <row r="182" spans="1:7" ht="15" customHeight="1">
      <c r="A182" s="32" t="s">
        <v>86</v>
      </c>
      <c r="B182" s="3" t="s">
        <v>87</v>
      </c>
      <c r="C182" s="2" t="s">
        <v>20</v>
      </c>
      <c r="D182" s="2" t="s">
        <v>21</v>
      </c>
      <c r="E182" s="4">
        <v>12</v>
      </c>
      <c r="F182" s="5">
        <v>5.13</v>
      </c>
      <c r="G182" s="33">
        <v>61.56</v>
      </c>
    </row>
    <row r="183" spans="1:7" ht="19.899999999999999" customHeight="1">
      <c r="A183" s="32" t="s">
        <v>88</v>
      </c>
      <c r="B183" s="3" t="s">
        <v>89</v>
      </c>
      <c r="C183" s="2" t="s">
        <v>20</v>
      </c>
      <c r="D183" s="2" t="s">
        <v>21</v>
      </c>
      <c r="E183" s="4">
        <v>12</v>
      </c>
      <c r="F183" s="5">
        <v>99.43</v>
      </c>
      <c r="G183" s="33">
        <v>1193.1600000000001</v>
      </c>
    </row>
    <row r="184" spans="1:7" ht="15" customHeight="1">
      <c r="A184" s="34"/>
      <c r="B184" s="35"/>
      <c r="C184" s="35"/>
      <c r="D184" s="35"/>
      <c r="E184" s="174" t="s">
        <v>13</v>
      </c>
      <c r="F184" s="175"/>
      <c r="G184" s="36">
        <v>3301.9</v>
      </c>
    </row>
    <row r="185" spans="1:7" ht="15" customHeight="1">
      <c r="A185" s="34"/>
      <c r="B185" s="35"/>
      <c r="C185" s="35"/>
      <c r="D185" s="35"/>
      <c r="E185" s="199" t="s">
        <v>14</v>
      </c>
      <c r="F185" s="200"/>
      <c r="G185" s="37">
        <v>3301.9</v>
      </c>
    </row>
    <row r="186" spans="1:7" ht="15" customHeight="1">
      <c r="A186" s="34"/>
      <c r="B186" s="35"/>
      <c r="C186" s="35"/>
      <c r="D186" s="35"/>
      <c r="E186" s="199" t="s">
        <v>15</v>
      </c>
      <c r="F186" s="200"/>
      <c r="G186" s="37">
        <v>3301.9</v>
      </c>
    </row>
    <row r="187" spans="1:7" ht="15" customHeight="1">
      <c r="A187" s="34"/>
      <c r="B187" s="35"/>
      <c r="C187" s="35"/>
      <c r="D187" s="35"/>
      <c r="E187" s="199" t="s">
        <v>16</v>
      </c>
      <c r="F187" s="200"/>
      <c r="G187" s="37">
        <v>4259.45</v>
      </c>
    </row>
    <row r="188" spans="1:7" ht="10.15" customHeight="1">
      <c r="A188" s="34"/>
      <c r="B188" s="35"/>
      <c r="C188" s="201"/>
      <c r="D188" s="201"/>
      <c r="E188" s="35"/>
      <c r="F188" s="35"/>
      <c r="G188" s="38"/>
    </row>
    <row r="189" spans="1:7" ht="19.899999999999999" customHeight="1">
      <c r="A189" s="169" t="s">
        <v>815</v>
      </c>
      <c r="B189" s="170"/>
      <c r="C189" s="170"/>
      <c r="D189" s="170"/>
      <c r="E189" s="170"/>
      <c r="F189" s="170"/>
      <c r="G189" s="171"/>
    </row>
    <row r="190" spans="1:7" ht="15" customHeight="1">
      <c r="A190" s="172" t="s">
        <v>0</v>
      </c>
      <c r="B190" s="173"/>
      <c r="C190" s="1" t="s">
        <v>1</v>
      </c>
      <c r="D190" s="1" t="s">
        <v>2</v>
      </c>
      <c r="E190" s="1" t="s">
        <v>3</v>
      </c>
      <c r="F190" s="1" t="s">
        <v>4</v>
      </c>
      <c r="G190" s="31" t="s">
        <v>5</v>
      </c>
    </row>
    <row r="191" spans="1:7" ht="15" customHeight="1">
      <c r="A191" s="32" t="s">
        <v>82</v>
      </c>
      <c r="B191" s="3" t="s">
        <v>83</v>
      </c>
      <c r="C191" s="2" t="s">
        <v>20</v>
      </c>
      <c r="D191" s="2" t="s">
        <v>27</v>
      </c>
      <c r="E191" s="4">
        <v>80</v>
      </c>
      <c r="F191" s="5">
        <v>14.98</v>
      </c>
      <c r="G191" s="33">
        <v>1198.4000000000001</v>
      </c>
    </row>
    <row r="192" spans="1:7" ht="15" customHeight="1">
      <c r="A192" s="32" t="s">
        <v>90</v>
      </c>
      <c r="B192" s="3" t="s">
        <v>91</v>
      </c>
      <c r="C192" s="2" t="s">
        <v>20</v>
      </c>
      <c r="D192" s="2" t="s">
        <v>72</v>
      </c>
      <c r="E192" s="4">
        <v>1</v>
      </c>
      <c r="F192" s="5">
        <v>826.99</v>
      </c>
      <c r="G192" s="33">
        <v>826.99</v>
      </c>
    </row>
    <row r="193" spans="1:7" ht="15" customHeight="1">
      <c r="A193" s="32" t="s">
        <v>86</v>
      </c>
      <c r="B193" s="3" t="s">
        <v>87</v>
      </c>
      <c r="C193" s="2" t="s">
        <v>20</v>
      </c>
      <c r="D193" s="2" t="s">
        <v>21</v>
      </c>
      <c r="E193" s="4">
        <v>12</v>
      </c>
      <c r="F193" s="5">
        <v>5.13</v>
      </c>
      <c r="G193" s="33">
        <v>61.56</v>
      </c>
    </row>
    <row r="194" spans="1:7" ht="15" customHeight="1">
      <c r="A194" s="32" t="s">
        <v>92</v>
      </c>
      <c r="B194" s="3" t="s">
        <v>93</v>
      </c>
      <c r="C194" s="2" t="s">
        <v>20</v>
      </c>
      <c r="D194" s="2" t="s">
        <v>21</v>
      </c>
      <c r="E194" s="4">
        <v>12</v>
      </c>
      <c r="F194" s="5">
        <v>97.98</v>
      </c>
      <c r="G194" s="33">
        <v>1175.76</v>
      </c>
    </row>
    <row r="195" spans="1:7" ht="15" customHeight="1">
      <c r="A195" s="34"/>
      <c r="B195" s="35"/>
      <c r="C195" s="35"/>
      <c r="D195" s="35"/>
      <c r="E195" s="174" t="s">
        <v>13</v>
      </c>
      <c r="F195" s="175"/>
      <c r="G195" s="36">
        <v>3262.71</v>
      </c>
    </row>
    <row r="196" spans="1:7" ht="15" customHeight="1">
      <c r="A196" s="34"/>
      <c r="B196" s="35"/>
      <c r="C196" s="35"/>
      <c r="D196" s="35"/>
      <c r="E196" s="199" t="s">
        <v>14</v>
      </c>
      <c r="F196" s="200"/>
      <c r="G196" s="37">
        <v>3262.71</v>
      </c>
    </row>
    <row r="197" spans="1:7" ht="15" customHeight="1">
      <c r="A197" s="34"/>
      <c r="B197" s="35"/>
      <c r="C197" s="35"/>
      <c r="D197" s="35"/>
      <c r="E197" s="199" t="s">
        <v>15</v>
      </c>
      <c r="F197" s="200"/>
      <c r="G197" s="37">
        <v>3262.71</v>
      </c>
    </row>
    <row r="198" spans="1:7" ht="15" customHeight="1">
      <c r="A198" s="34"/>
      <c r="B198" s="35"/>
      <c r="C198" s="35"/>
      <c r="D198" s="35"/>
      <c r="E198" s="199" t="s">
        <v>16</v>
      </c>
      <c r="F198" s="200"/>
      <c r="G198" s="37">
        <v>4208.8999999999996</v>
      </c>
    </row>
    <row r="199" spans="1:7" ht="10.15" customHeight="1">
      <c r="A199" s="34"/>
      <c r="B199" s="35"/>
      <c r="C199" s="201"/>
      <c r="D199" s="201"/>
      <c r="E199" s="35"/>
      <c r="F199" s="35"/>
      <c r="G199" s="38"/>
    </row>
    <row r="200" spans="1:7" ht="19.899999999999999" customHeight="1">
      <c r="A200" s="169" t="s">
        <v>816</v>
      </c>
      <c r="B200" s="170"/>
      <c r="C200" s="170"/>
      <c r="D200" s="170"/>
      <c r="E200" s="170"/>
      <c r="F200" s="170"/>
      <c r="G200" s="171"/>
    </row>
    <row r="201" spans="1:7" ht="15" customHeight="1">
      <c r="A201" s="172" t="s">
        <v>17</v>
      </c>
      <c r="B201" s="173"/>
      <c r="C201" s="1" t="s">
        <v>1</v>
      </c>
      <c r="D201" s="1" t="s">
        <v>2</v>
      </c>
      <c r="E201" s="1" t="s">
        <v>3</v>
      </c>
      <c r="F201" s="1" t="s">
        <v>4</v>
      </c>
      <c r="G201" s="31" t="s">
        <v>5</v>
      </c>
    </row>
    <row r="202" spans="1:7" ht="15" customHeight="1">
      <c r="A202" s="32" t="s">
        <v>94</v>
      </c>
      <c r="B202" s="3" t="s">
        <v>95</v>
      </c>
      <c r="C202" s="2" t="s">
        <v>20</v>
      </c>
      <c r="D202" s="2" t="s">
        <v>96</v>
      </c>
      <c r="E202" s="4">
        <v>0.4</v>
      </c>
      <c r="F202" s="5">
        <v>20.32</v>
      </c>
      <c r="G202" s="33">
        <v>8.1280000000000001</v>
      </c>
    </row>
    <row r="203" spans="1:7" ht="15" customHeight="1">
      <c r="A203" s="34"/>
      <c r="B203" s="35"/>
      <c r="C203" s="35"/>
      <c r="D203" s="35"/>
      <c r="E203" s="174" t="s">
        <v>28</v>
      </c>
      <c r="F203" s="175"/>
      <c r="G203" s="36">
        <v>8.1300000000000008</v>
      </c>
    </row>
    <row r="204" spans="1:7" ht="15" customHeight="1">
      <c r="A204" s="172" t="s">
        <v>0</v>
      </c>
      <c r="B204" s="173"/>
      <c r="C204" s="1" t="s">
        <v>1</v>
      </c>
      <c r="D204" s="1" t="s">
        <v>2</v>
      </c>
      <c r="E204" s="1" t="s">
        <v>3</v>
      </c>
      <c r="F204" s="1" t="s">
        <v>4</v>
      </c>
      <c r="G204" s="31" t="s">
        <v>5</v>
      </c>
    </row>
    <row r="205" spans="1:7" ht="15" customHeight="1">
      <c r="A205" s="32" t="s">
        <v>97</v>
      </c>
      <c r="B205" s="3" t="s">
        <v>98</v>
      </c>
      <c r="C205" s="2" t="s">
        <v>20</v>
      </c>
      <c r="D205" s="2" t="s">
        <v>12</v>
      </c>
      <c r="E205" s="4">
        <v>0.3</v>
      </c>
      <c r="F205" s="5">
        <v>22.38</v>
      </c>
      <c r="G205" s="33">
        <v>6.7140000000000004</v>
      </c>
    </row>
    <row r="206" spans="1:7" ht="15" customHeight="1">
      <c r="A206" s="32" t="s">
        <v>99</v>
      </c>
      <c r="B206" s="3" t="s">
        <v>100</v>
      </c>
      <c r="C206" s="2" t="s">
        <v>20</v>
      </c>
      <c r="D206" s="2" t="s">
        <v>21</v>
      </c>
      <c r="E206" s="4">
        <v>1.05</v>
      </c>
      <c r="F206" s="5">
        <v>45.9</v>
      </c>
      <c r="G206" s="33">
        <v>48.195</v>
      </c>
    </row>
    <row r="207" spans="1:7" ht="15" customHeight="1">
      <c r="A207" s="32" t="s">
        <v>31</v>
      </c>
      <c r="B207" s="3" t="s">
        <v>32</v>
      </c>
      <c r="C207" s="2" t="s">
        <v>20</v>
      </c>
      <c r="D207" s="2" t="s">
        <v>12</v>
      </c>
      <c r="E207" s="4">
        <v>0.3</v>
      </c>
      <c r="F207" s="5">
        <v>17.09</v>
      </c>
      <c r="G207" s="33">
        <v>5.1269999999999998</v>
      </c>
    </row>
    <row r="208" spans="1:7" ht="15" customHeight="1">
      <c r="A208" s="34"/>
      <c r="B208" s="35"/>
      <c r="C208" s="35"/>
      <c r="D208" s="35"/>
      <c r="E208" s="174" t="s">
        <v>13</v>
      </c>
      <c r="F208" s="175"/>
      <c r="G208" s="36">
        <v>60.04</v>
      </c>
    </row>
    <row r="209" spans="1:7" ht="15" customHeight="1">
      <c r="A209" s="34"/>
      <c r="B209" s="35"/>
      <c r="C209" s="35"/>
      <c r="D209" s="35"/>
      <c r="E209" s="199" t="s">
        <v>14</v>
      </c>
      <c r="F209" s="200"/>
      <c r="G209" s="37">
        <v>68.17</v>
      </c>
    </row>
    <row r="210" spans="1:7" ht="15" customHeight="1">
      <c r="A210" s="34"/>
      <c r="B210" s="35"/>
      <c r="C210" s="35"/>
      <c r="D210" s="35"/>
      <c r="E210" s="199" t="s">
        <v>15</v>
      </c>
      <c r="F210" s="200"/>
      <c r="G210" s="37">
        <v>68.17</v>
      </c>
    </row>
    <row r="211" spans="1:7" ht="15" customHeight="1">
      <c r="A211" s="34"/>
      <c r="B211" s="35"/>
      <c r="C211" s="35"/>
      <c r="D211" s="35"/>
      <c r="E211" s="199" t="s">
        <v>16</v>
      </c>
      <c r="F211" s="200"/>
      <c r="G211" s="37">
        <v>87.94</v>
      </c>
    </row>
    <row r="212" spans="1:7" ht="10.15" customHeight="1">
      <c r="A212" s="34"/>
      <c r="B212" s="35"/>
      <c r="C212" s="201"/>
      <c r="D212" s="201"/>
      <c r="E212" s="35"/>
      <c r="F212" s="35"/>
      <c r="G212" s="38"/>
    </row>
    <row r="213" spans="1:7" ht="19.899999999999999" customHeight="1">
      <c r="A213" s="169" t="s">
        <v>817</v>
      </c>
      <c r="B213" s="170"/>
      <c r="C213" s="170"/>
      <c r="D213" s="170"/>
      <c r="E213" s="170"/>
      <c r="F213" s="170"/>
      <c r="G213" s="171"/>
    </row>
    <row r="214" spans="1:7" ht="15" customHeight="1">
      <c r="A214" s="172" t="s">
        <v>17</v>
      </c>
      <c r="B214" s="173"/>
      <c r="C214" s="1" t="s">
        <v>1</v>
      </c>
      <c r="D214" s="1" t="s">
        <v>2</v>
      </c>
      <c r="E214" s="1" t="s">
        <v>3</v>
      </c>
      <c r="F214" s="1" t="s">
        <v>4</v>
      </c>
      <c r="G214" s="31" t="s">
        <v>5</v>
      </c>
    </row>
    <row r="215" spans="1:7" ht="15" customHeight="1">
      <c r="A215" s="32" t="s">
        <v>101</v>
      </c>
      <c r="B215" s="3" t="s">
        <v>102</v>
      </c>
      <c r="C215" s="2" t="s">
        <v>20</v>
      </c>
      <c r="D215" s="2" t="s">
        <v>44</v>
      </c>
      <c r="E215" s="4">
        <v>34</v>
      </c>
      <c r="F215" s="5">
        <v>0.87</v>
      </c>
      <c r="G215" s="33">
        <v>29.58</v>
      </c>
    </row>
    <row r="216" spans="1:7" ht="15" customHeight="1">
      <c r="A216" s="34"/>
      <c r="B216" s="35"/>
      <c r="C216" s="35"/>
      <c r="D216" s="35"/>
      <c r="E216" s="174" t="s">
        <v>28</v>
      </c>
      <c r="F216" s="175"/>
      <c r="G216" s="36">
        <v>29.58</v>
      </c>
    </row>
    <row r="217" spans="1:7" ht="15" customHeight="1">
      <c r="A217" s="172" t="s">
        <v>0</v>
      </c>
      <c r="B217" s="173"/>
      <c r="C217" s="1" t="s">
        <v>1</v>
      </c>
      <c r="D217" s="1" t="s">
        <v>2</v>
      </c>
      <c r="E217" s="1" t="s">
        <v>3</v>
      </c>
      <c r="F217" s="1" t="s">
        <v>4</v>
      </c>
      <c r="G217" s="31" t="s">
        <v>5</v>
      </c>
    </row>
    <row r="218" spans="1:7" ht="15" customHeight="1">
      <c r="A218" s="32" t="s">
        <v>103</v>
      </c>
      <c r="B218" s="3" t="s">
        <v>104</v>
      </c>
      <c r="C218" s="2" t="s">
        <v>20</v>
      </c>
      <c r="D218" s="2" t="s">
        <v>72</v>
      </c>
      <c r="E218" s="4">
        <v>0.02</v>
      </c>
      <c r="F218" s="5">
        <v>441.23</v>
      </c>
      <c r="G218" s="33">
        <v>8.8246000000000002</v>
      </c>
    </row>
    <row r="219" spans="1:7" ht="15" customHeight="1">
      <c r="A219" s="32" t="s">
        <v>80</v>
      </c>
      <c r="B219" s="3" t="s">
        <v>81</v>
      </c>
      <c r="C219" s="2" t="s">
        <v>20</v>
      </c>
      <c r="D219" s="2" t="s">
        <v>12</v>
      </c>
      <c r="E219" s="4">
        <v>1</v>
      </c>
      <c r="F219" s="5">
        <v>21.31</v>
      </c>
      <c r="G219" s="33">
        <v>21.31</v>
      </c>
    </row>
    <row r="220" spans="1:7" ht="15" customHeight="1">
      <c r="A220" s="32" t="s">
        <v>31</v>
      </c>
      <c r="B220" s="3" t="s">
        <v>32</v>
      </c>
      <c r="C220" s="2" t="s">
        <v>20</v>
      </c>
      <c r="D220" s="2" t="s">
        <v>12</v>
      </c>
      <c r="E220" s="4">
        <v>0.5</v>
      </c>
      <c r="F220" s="5">
        <v>17.09</v>
      </c>
      <c r="G220" s="33">
        <v>8.5449999999999999</v>
      </c>
    </row>
    <row r="221" spans="1:7" ht="15" customHeight="1">
      <c r="A221" s="34"/>
      <c r="B221" s="35"/>
      <c r="C221" s="35"/>
      <c r="D221" s="35"/>
      <c r="E221" s="174" t="s">
        <v>13</v>
      </c>
      <c r="F221" s="175"/>
      <c r="G221" s="36">
        <v>38.68</v>
      </c>
    </row>
    <row r="222" spans="1:7" ht="15" customHeight="1">
      <c r="A222" s="34"/>
      <c r="B222" s="35"/>
      <c r="C222" s="35"/>
      <c r="D222" s="35"/>
      <c r="E222" s="199" t="s">
        <v>14</v>
      </c>
      <c r="F222" s="200"/>
      <c r="G222" s="37">
        <v>68.260000000000005</v>
      </c>
    </row>
    <row r="223" spans="1:7" ht="15" customHeight="1">
      <c r="A223" s="34"/>
      <c r="B223" s="35"/>
      <c r="C223" s="35"/>
      <c r="D223" s="35"/>
      <c r="E223" s="199" t="s">
        <v>15</v>
      </c>
      <c r="F223" s="200"/>
      <c r="G223" s="37">
        <v>68.260000000000005</v>
      </c>
    </row>
    <row r="224" spans="1:7" ht="15" customHeight="1">
      <c r="A224" s="34"/>
      <c r="B224" s="35"/>
      <c r="C224" s="35"/>
      <c r="D224" s="35"/>
      <c r="E224" s="199" t="s">
        <v>16</v>
      </c>
      <c r="F224" s="200"/>
      <c r="G224" s="37">
        <v>88.06</v>
      </c>
    </row>
    <row r="225" spans="1:7" ht="10.15" customHeight="1">
      <c r="A225" s="34"/>
      <c r="B225" s="35"/>
      <c r="C225" s="201"/>
      <c r="D225" s="201"/>
      <c r="E225" s="35"/>
      <c r="F225" s="35"/>
      <c r="G225" s="38"/>
    </row>
    <row r="226" spans="1:7" ht="19.899999999999999" customHeight="1">
      <c r="A226" s="169" t="s">
        <v>818</v>
      </c>
      <c r="B226" s="170"/>
      <c r="C226" s="170"/>
      <c r="D226" s="170"/>
      <c r="E226" s="170"/>
      <c r="F226" s="170"/>
      <c r="G226" s="171"/>
    </row>
    <row r="227" spans="1:7" ht="15" customHeight="1">
      <c r="A227" s="172" t="s">
        <v>17</v>
      </c>
      <c r="B227" s="173"/>
      <c r="C227" s="1" t="s">
        <v>1</v>
      </c>
      <c r="D227" s="1" t="s">
        <v>2</v>
      </c>
      <c r="E227" s="1" t="s">
        <v>3</v>
      </c>
      <c r="F227" s="1" t="s">
        <v>4</v>
      </c>
      <c r="G227" s="31" t="s">
        <v>5</v>
      </c>
    </row>
    <row r="228" spans="1:7" ht="19.899999999999999" customHeight="1">
      <c r="A228" s="32" t="s">
        <v>105</v>
      </c>
      <c r="B228" s="3" t="s">
        <v>106</v>
      </c>
      <c r="C228" s="2" t="s">
        <v>8</v>
      </c>
      <c r="D228" s="2" t="s">
        <v>96</v>
      </c>
      <c r="E228" s="4">
        <v>7.0000000000000001E-3</v>
      </c>
      <c r="F228" s="5">
        <v>7.96</v>
      </c>
      <c r="G228" s="33">
        <v>5.5719999999999999E-2</v>
      </c>
    </row>
    <row r="229" spans="1:7" ht="28.9" customHeight="1">
      <c r="A229" s="32" t="s">
        <v>107</v>
      </c>
      <c r="B229" s="3" t="s">
        <v>108</v>
      </c>
      <c r="C229" s="2" t="s">
        <v>8</v>
      </c>
      <c r="D229" s="2" t="s">
        <v>44</v>
      </c>
      <c r="E229" s="4">
        <v>6</v>
      </c>
      <c r="F229" s="5">
        <v>0.22</v>
      </c>
      <c r="G229" s="33">
        <v>1.32</v>
      </c>
    </row>
    <row r="230" spans="1:7" ht="15" customHeight="1">
      <c r="A230" s="34"/>
      <c r="B230" s="35"/>
      <c r="C230" s="35"/>
      <c r="D230" s="35"/>
      <c r="E230" s="174" t="s">
        <v>28</v>
      </c>
      <c r="F230" s="175"/>
      <c r="G230" s="36">
        <v>1.38</v>
      </c>
    </row>
    <row r="231" spans="1:7" ht="15" customHeight="1">
      <c r="A231" s="172" t="s">
        <v>0</v>
      </c>
      <c r="B231" s="173"/>
      <c r="C231" s="1" t="s">
        <v>1</v>
      </c>
      <c r="D231" s="1" t="s">
        <v>2</v>
      </c>
      <c r="E231" s="1" t="s">
        <v>3</v>
      </c>
      <c r="F231" s="1" t="s">
        <v>4</v>
      </c>
      <c r="G231" s="31" t="s">
        <v>5</v>
      </c>
    </row>
    <row r="232" spans="1:7" ht="37.15" customHeight="1">
      <c r="A232" s="32" t="s">
        <v>109</v>
      </c>
      <c r="B232" s="3" t="s">
        <v>110</v>
      </c>
      <c r="C232" s="2" t="s">
        <v>8</v>
      </c>
      <c r="D232" s="2" t="s">
        <v>72</v>
      </c>
      <c r="E232" s="4">
        <v>1.9E-3</v>
      </c>
      <c r="F232" s="5">
        <v>692.53</v>
      </c>
      <c r="G232" s="33">
        <v>1.3158069999999999</v>
      </c>
    </row>
    <row r="233" spans="1:7" ht="28.9" customHeight="1">
      <c r="A233" s="32" t="s">
        <v>111</v>
      </c>
      <c r="B233" s="3" t="s">
        <v>112</v>
      </c>
      <c r="C233" s="2" t="s">
        <v>8</v>
      </c>
      <c r="D233" s="2" t="s">
        <v>72</v>
      </c>
      <c r="E233" s="4">
        <v>2.4E-2</v>
      </c>
      <c r="F233" s="5">
        <v>541.64</v>
      </c>
      <c r="G233" s="33">
        <v>12.999359999999999</v>
      </c>
    </row>
    <row r="234" spans="1:7" ht="15" customHeight="1">
      <c r="A234" s="32" t="s">
        <v>113</v>
      </c>
      <c r="B234" s="3" t="s">
        <v>114</v>
      </c>
      <c r="C234" s="2" t="s">
        <v>8</v>
      </c>
      <c r="D234" s="2" t="s">
        <v>27</v>
      </c>
      <c r="E234" s="4">
        <v>0.79</v>
      </c>
      <c r="F234" s="5">
        <v>12.21</v>
      </c>
      <c r="G234" s="33">
        <v>9.6458999999999993</v>
      </c>
    </row>
    <row r="235" spans="1:7" ht="19.899999999999999" customHeight="1">
      <c r="A235" s="32" t="s">
        <v>115</v>
      </c>
      <c r="B235" s="3" t="s">
        <v>116</v>
      </c>
      <c r="C235" s="2" t="s">
        <v>8</v>
      </c>
      <c r="D235" s="2" t="s">
        <v>21</v>
      </c>
      <c r="E235" s="4">
        <v>0.217</v>
      </c>
      <c r="F235" s="5">
        <v>142.88</v>
      </c>
      <c r="G235" s="33">
        <v>31.004960000000001</v>
      </c>
    </row>
    <row r="236" spans="1:7" ht="15" customHeight="1">
      <c r="A236" s="32" t="s">
        <v>117</v>
      </c>
      <c r="B236" s="3" t="s">
        <v>81</v>
      </c>
      <c r="C236" s="2" t="s">
        <v>8</v>
      </c>
      <c r="D236" s="2" t="s">
        <v>12</v>
      </c>
      <c r="E236" s="4">
        <v>6.8000000000000005E-2</v>
      </c>
      <c r="F236" s="5">
        <v>21.31</v>
      </c>
      <c r="G236" s="33">
        <v>1.4490799999999999</v>
      </c>
    </row>
    <row r="237" spans="1:7" ht="15" customHeight="1">
      <c r="A237" s="32" t="s">
        <v>118</v>
      </c>
      <c r="B237" s="3" t="s">
        <v>32</v>
      </c>
      <c r="C237" s="2" t="s">
        <v>8</v>
      </c>
      <c r="D237" s="2" t="s">
        <v>12</v>
      </c>
      <c r="E237" s="4">
        <v>9.4E-2</v>
      </c>
      <c r="F237" s="5">
        <v>17.09</v>
      </c>
      <c r="G237" s="33">
        <v>1.60646</v>
      </c>
    </row>
    <row r="238" spans="1:7" ht="15" customHeight="1">
      <c r="A238" s="34"/>
      <c r="B238" s="35"/>
      <c r="C238" s="35"/>
      <c r="D238" s="35"/>
      <c r="E238" s="174" t="s">
        <v>13</v>
      </c>
      <c r="F238" s="175"/>
      <c r="G238" s="36">
        <v>58.03</v>
      </c>
    </row>
    <row r="239" spans="1:7" ht="15" customHeight="1">
      <c r="A239" s="34"/>
      <c r="B239" s="35"/>
      <c r="C239" s="35"/>
      <c r="D239" s="35"/>
      <c r="E239" s="199" t="s">
        <v>14</v>
      </c>
      <c r="F239" s="200"/>
      <c r="G239" s="37">
        <v>59.35</v>
      </c>
    </row>
    <row r="240" spans="1:7" ht="15" customHeight="1">
      <c r="A240" s="34"/>
      <c r="B240" s="35"/>
      <c r="C240" s="35"/>
      <c r="D240" s="35"/>
      <c r="E240" s="199" t="s">
        <v>15</v>
      </c>
      <c r="F240" s="200"/>
      <c r="G240" s="37">
        <v>59.35</v>
      </c>
    </row>
    <row r="241" spans="1:7" ht="15" customHeight="1">
      <c r="A241" s="34"/>
      <c r="B241" s="35"/>
      <c r="C241" s="35"/>
      <c r="D241" s="35"/>
      <c r="E241" s="199" t="s">
        <v>16</v>
      </c>
      <c r="F241" s="200"/>
      <c r="G241" s="37">
        <v>76.56</v>
      </c>
    </row>
    <row r="242" spans="1:7" ht="10.15" customHeight="1">
      <c r="A242" s="34"/>
      <c r="B242" s="35"/>
      <c r="C242" s="201"/>
      <c r="D242" s="201"/>
      <c r="E242" s="35"/>
      <c r="F242" s="35"/>
      <c r="G242" s="38"/>
    </row>
    <row r="243" spans="1:7" ht="19.899999999999999" customHeight="1">
      <c r="A243" s="169" t="s">
        <v>819</v>
      </c>
      <c r="B243" s="170"/>
      <c r="C243" s="170"/>
      <c r="D243" s="170"/>
      <c r="E243" s="170"/>
      <c r="F243" s="170"/>
      <c r="G243" s="171"/>
    </row>
    <row r="244" spans="1:7" ht="15" customHeight="1">
      <c r="A244" s="172" t="s">
        <v>17</v>
      </c>
      <c r="B244" s="173"/>
      <c r="C244" s="1" t="s">
        <v>1</v>
      </c>
      <c r="D244" s="1" t="s">
        <v>2</v>
      </c>
      <c r="E244" s="1" t="s">
        <v>3</v>
      </c>
      <c r="F244" s="1" t="s">
        <v>4</v>
      </c>
      <c r="G244" s="31" t="s">
        <v>5</v>
      </c>
    </row>
    <row r="245" spans="1:7" ht="19.899999999999999" customHeight="1">
      <c r="A245" s="32" t="s">
        <v>105</v>
      </c>
      <c r="B245" s="3" t="s">
        <v>106</v>
      </c>
      <c r="C245" s="2" t="s">
        <v>8</v>
      </c>
      <c r="D245" s="2" t="s">
        <v>96</v>
      </c>
      <c r="E245" s="4">
        <v>5.0000000000000001E-3</v>
      </c>
      <c r="F245" s="5">
        <v>7.96</v>
      </c>
      <c r="G245" s="33">
        <v>3.9800000000000002E-2</v>
      </c>
    </row>
    <row r="246" spans="1:7" ht="28.9" customHeight="1">
      <c r="A246" s="32" t="s">
        <v>107</v>
      </c>
      <c r="B246" s="3" t="s">
        <v>108</v>
      </c>
      <c r="C246" s="2" t="s">
        <v>8</v>
      </c>
      <c r="D246" s="2" t="s">
        <v>44</v>
      </c>
      <c r="E246" s="4">
        <v>6</v>
      </c>
      <c r="F246" s="5">
        <v>0.22</v>
      </c>
      <c r="G246" s="33">
        <v>1.32</v>
      </c>
    </row>
    <row r="247" spans="1:7" ht="15" customHeight="1">
      <c r="A247" s="34"/>
      <c r="B247" s="35"/>
      <c r="C247" s="35"/>
      <c r="D247" s="35"/>
      <c r="E247" s="174" t="s">
        <v>28</v>
      </c>
      <c r="F247" s="175"/>
      <c r="G247" s="36">
        <v>1.36</v>
      </c>
    </row>
    <row r="248" spans="1:7" ht="15" customHeight="1">
      <c r="A248" s="172" t="s">
        <v>0</v>
      </c>
      <c r="B248" s="173"/>
      <c r="C248" s="1" t="s">
        <v>1</v>
      </c>
      <c r="D248" s="1" t="s">
        <v>2</v>
      </c>
      <c r="E248" s="1" t="s">
        <v>3</v>
      </c>
      <c r="F248" s="1" t="s">
        <v>4</v>
      </c>
      <c r="G248" s="31" t="s">
        <v>5</v>
      </c>
    </row>
    <row r="249" spans="1:7" ht="37.15" customHeight="1">
      <c r="A249" s="32" t="s">
        <v>109</v>
      </c>
      <c r="B249" s="3" t="s">
        <v>110</v>
      </c>
      <c r="C249" s="2" t="s">
        <v>8</v>
      </c>
      <c r="D249" s="2" t="s">
        <v>72</v>
      </c>
      <c r="E249" s="4">
        <v>1.9E-3</v>
      </c>
      <c r="F249" s="5">
        <v>692.53</v>
      </c>
      <c r="G249" s="33">
        <v>1.3158069999999999</v>
      </c>
    </row>
    <row r="250" spans="1:7" ht="28.9" customHeight="1">
      <c r="A250" s="32" t="s">
        <v>111</v>
      </c>
      <c r="B250" s="3" t="s">
        <v>112</v>
      </c>
      <c r="C250" s="2" t="s">
        <v>8</v>
      </c>
      <c r="D250" s="2" t="s">
        <v>72</v>
      </c>
      <c r="E250" s="4">
        <v>1.2E-2</v>
      </c>
      <c r="F250" s="5">
        <v>541.64</v>
      </c>
      <c r="G250" s="33">
        <v>6.4996799999999997</v>
      </c>
    </row>
    <row r="251" spans="1:7" ht="15" customHeight="1">
      <c r="A251" s="32" t="s">
        <v>119</v>
      </c>
      <c r="B251" s="3" t="s">
        <v>120</v>
      </c>
      <c r="C251" s="2" t="s">
        <v>8</v>
      </c>
      <c r="D251" s="2" t="s">
        <v>27</v>
      </c>
      <c r="E251" s="4">
        <v>0.308</v>
      </c>
      <c r="F251" s="5">
        <v>11.55</v>
      </c>
      <c r="G251" s="33">
        <v>3.5573999999999999</v>
      </c>
    </row>
    <row r="252" spans="1:7" ht="19.899999999999999" customHeight="1">
      <c r="A252" s="32" t="s">
        <v>115</v>
      </c>
      <c r="B252" s="3" t="s">
        <v>116</v>
      </c>
      <c r="C252" s="2" t="s">
        <v>8</v>
      </c>
      <c r="D252" s="2" t="s">
        <v>21</v>
      </c>
      <c r="E252" s="4">
        <v>0.122</v>
      </c>
      <c r="F252" s="5">
        <v>142.88</v>
      </c>
      <c r="G252" s="33">
        <v>17.431360000000002</v>
      </c>
    </row>
    <row r="253" spans="1:7" ht="15" customHeight="1">
      <c r="A253" s="32" t="s">
        <v>117</v>
      </c>
      <c r="B253" s="3" t="s">
        <v>81</v>
      </c>
      <c r="C253" s="2" t="s">
        <v>8</v>
      </c>
      <c r="D253" s="2" t="s">
        <v>12</v>
      </c>
      <c r="E253" s="4">
        <v>9.4E-2</v>
      </c>
      <c r="F253" s="5">
        <v>21.31</v>
      </c>
      <c r="G253" s="33">
        <v>2.0031400000000001</v>
      </c>
    </row>
    <row r="254" spans="1:7" ht="15" customHeight="1">
      <c r="A254" s="32" t="s">
        <v>118</v>
      </c>
      <c r="B254" s="3" t="s">
        <v>32</v>
      </c>
      <c r="C254" s="2" t="s">
        <v>8</v>
      </c>
      <c r="D254" s="2" t="s">
        <v>12</v>
      </c>
      <c r="E254" s="4">
        <v>0.107</v>
      </c>
      <c r="F254" s="5">
        <v>17.09</v>
      </c>
      <c r="G254" s="33">
        <v>1.82863</v>
      </c>
    </row>
    <row r="255" spans="1:7" ht="15" customHeight="1">
      <c r="A255" s="34"/>
      <c r="B255" s="35"/>
      <c r="C255" s="35"/>
      <c r="D255" s="35"/>
      <c r="E255" s="174" t="s">
        <v>13</v>
      </c>
      <c r="F255" s="175"/>
      <c r="G255" s="36">
        <v>32.64</v>
      </c>
    </row>
    <row r="256" spans="1:7" ht="15" customHeight="1">
      <c r="A256" s="34"/>
      <c r="B256" s="35"/>
      <c r="C256" s="35"/>
      <c r="D256" s="35"/>
      <c r="E256" s="199" t="s">
        <v>14</v>
      </c>
      <c r="F256" s="200"/>
      <c r="G256" s="37">
        <v>33.950000000000003</v>
      </c>
    </row>
    <row r="257" spans="1:7" ht="15" customHeight="1">
      <c r="A257" s="34"/>
      <c r="B257" s="35"/>
      <c r="C257" s="35"/>
      <c r="D257" s="35"/>
      <c r="E257" s="199" t="s">
        <v>15</v>
      </c>
      <c r="F257" s="200"/>
      <c r="G257" s="37">
        <v>33.950000000000003</v>
      </c>
    </row>
    <row r="258" spans="1:7" ht="15" customHeight="1">
      <c r="A258" s="34"/>
      <c r="B258" s="35"/>
      <c r="C258" s="35"/>
      <c r="D258" s="35"/>
      <c r="E258" s="199" t="s">
        <v>16</v>
      </c>
      <c r="F258" s="200"/>
      <c r="G258" s="37">
        <v>43.8</v>
      </c>
    </row>
    <row r="259" spans="1:7" ht="10.15" customHeight="1">
      <c r="A259" s="34"/>
      <c r="B259" s="35"/>
      <c r="C259" s="201"/>
      <c r="D259" s="201"/>
      <c r="E259" s="35"/>
      <c r="F259" s="35"/>
      <c r="G259" s="38"/>
    </row>
    <row r="260" spans="1:7" ht="19.899999999999999" customHeight="1">
      <c r="A260" s="169" t="s">
        <v>820</v>
      </c>
      <c r="B260" s="170"/>
      <c r="C260" s="170"/>
      <c r="D260" s="170"/>
      <c r="E260" s="170"/>
      <c r="F260" s="170"/>
      <c r="G260" s="171"/>
    </row>
    <row r="261" spans="1:7" ht="15" customHeight="1">
      <c r="A261" s="172" t="s">
        <v>0</v>
      </c>
      <c r="B261" s="173"/>
      <c r="C261" s="1" t="s">
        <v>1</v>
      </c>
      <c r="D261" s="1" t="s">
        <v>2</v>
      </c>
      <c r="E261" s="1" t="s">
        <v>3</v>
      </c>
      <c r="F261" s="1" t="s">
        <v>4</v>
      </c>
      <c r="G261" s="31" t="s">
        <v>5</v>
      </c>
    </row>
    <row r="262" spans="1:7" ht="15" customHeight="1">
      <c r="A262" s="32" t="s">
        <v>121</v>
      </c>
      <c r="B262" s="3" t="s">
        <v>122</v>
      </c>
      <c r="C262" s="2" t="s">
        <v>20</v>
      </c>
      <c r="D262" s="2" t="s">
        <v>72</v>
      </c>
      <c r="E262" s="4">
        <v>3.0000000000000001E-3</v>
      </c>
      <c r="F262" s="5">
        <v>687.62</v>
      </c>
      <c r="G262" s="33">
        <v>2.0628600000000001</v>
      </c>
    </row>
    <row r="263" spans="1:7" ht="15" customHeight="1">
      <c r="A263" s="32" t="s">
        <v>80</v>
      </c>
      <c r="B263" s="3" t="s">
        <v>81</v>
      </c>
      <c r="C263" s="2" t="s">
        <v>20</v>
      </c>
      <c r="D263" s="2" t="s">
        <v>12</v>
      </c>
      <c r="E263" s="4">
        <v>0.23</v>
      </c>
      <c r="F263" s="5">
        <v>21.31</v>
      </c>
      <c r="G263" s="33">
        <v>4.9013</v>
      </c>
    </row>
    <row r="264" spans="1:7" ht="15" customHeight="1">
      <c r="A264" s="32" t="s">
        <v>31</v>
      </c>
      <c r="B264" s="3" t="s">
        <v>32</v>
      </c>
      <c r="C264" s="2" t="s">
        <v>20</v>
      </c>
      <c r="D264" s="2" t="s">
        <v>12</v>
      </c>
      <c r="E264" s="4">
        <v>0.23</v>
      </c>
      <c r="F264" s="5">
        <v>17.09</v>
      </c>
      <c r="G264" s="33">
        <v>3.9306999999999999</v>
      </c>
    </row>
    <row r="265" spans="1:7" ht="15" customHeight="1">
      <c r="A265" s="34"/>
      <c r="B265" s="35"/>
      <c r="C265" s="35"/>
      <c r="D265" s="35"/>
      <c r="E265" s="174" t="s">
        <v>13</v>
      </c>
      <c r="F265" s="175"/>
      <c r="G265" s="36">
        <v>10.89</v>
      </c>
    </row>
    <row r="266" spans="1:7" ht="15" customHeight="1">
      <c r="A266" s="34"/>
      <c r="B266" s="35"/>
      <c r="C266" s="35"/>
      <c r="D266" s="35"/>
      <c r="E266" s="199" t="s">
        <v>14</v>
      </c>
      <c r="F266" s="200"/>
      <c r="G266" s="37">
        <v>10.89</v>
      </c>
    </row>
    <row r="267" spans="1:7" ht="15" customHeight="1">
      <c r="A267" s="34"/>
      <c r="B267" s="35"/>
      <c r="C267" s="35"/>
      <c r="D267" s="35"/>
      <c r="E267" s="199" t="s">
        <v>15</v>
      </c>
      <c r="F267" s="200"/>
      <c r="G267" s="37">
        <v>10.89</v>
      </c>
    </row>
    <row r="268" spans="1:7" ht="15" customHeight="1">
      <c r="A268" s="34"/>
      <c r="B268" s="35"/>
      <c r="C268" s="35"/>
      <c r="D268" s="35"/>
      <c r="E268" s="199" t="s">
        <v>16</v>
      </c>
      <c r="F268" s="200"/>
      <c r="G268" s="37">
        <v>14.05</v>
      </c>
    </row>
    <row r="269" spans="1:7" ht="10.15" customHeight="1">
      <c r="A269" s="34"/>
      <c r="B269" s="35"/>
      <c r="C269" s="201"/>
      <c r="D269" s="201"/>
      <c r="E269" s="35"/>
      <c r="F269" s="35"/>
      <c r="G269" s="38"/>
    </row>
    <row r="270" spans="1:7" ht="19.899999999999999" customHeight="1">
      <c r="A270" s="169" t="s">
        <v>821</v>
      </c>
      <c r="B270" s="170"/>
      <c r="C270" s="170"/>
      <c r="D270" s="170"/>
      <c r="E270" s="170"/>
      <c r="F270" s="170"/>
      <c r="G270" s="171"/>
    </row>
    <row r="271" spans="1:7" ht="15" customHeight="1">
      <c r="A271" s="172" t="s">
        <v>0</v>
      </c>
      <c r="B271" s="173"/>
      <c r="C271" s="1" t="s">
        <v>1</v>
      </c>
      <c r="D271" s="1" t="s">
        <v>2</v>
      </c>
      <c r="E271" s="1" t="s">
        <v>3</v>
      </c>
      <c r="F271" s="1" t="s">
        <v>4</v>
      </c>
      <c r="G271" s="31" t="s">
        <v>5</v>
      </c>
    </row>
    <row r="272" spans="1:7" ht="15" customHeight="1">
      <c r="A272" s="32" t="s">
        <v>123</v>
      </c>
      <c r="B272" s="3" t="s">
        <v>124</v>
      </c>
      <c r="C272" s="2" t="s">
        <v>20</v>
      </c>
      <c r="D272" s="2" t="s">
        <v>12</v>
      </c>
      <c r="E272" s="4">
        <v>0.87</v>
      </c>
      <c r="F272" s="5">
        <v>17.13</v>
      </c>
      <c r="G272" s="33">
        <v>14.9031</v>
      </c>
    </row>
    <row r="273" spans="1:7" ht="15" customHeight="1">
      <c r="A273" s="32" t="s">
        <v>103</v>
      </c>
      <c r="B273" s="3" t="s">
        <v>104</v>
      </c>
      <c r="C273" s="2" t="s">
        <v>20</v>
      </c>
      <c r="D273" s="2" t="s">
        <v>72</v>
      </c>
      <c r="E273" s="4">
        <v>2.5000000000000001E-2</v>
      </c>
      <c r="F273" s="5">
        <v>441.23</v>
      </c>
      <c r="G273" s="33">
        <v>11.030749999999999</v>
      </c>
    </row>
    <row r="274" spans="1:7" ht="15" customHeight="1">
      <c r="A274" s="32" t="s">
        <v>80</v>
      </c>
      <c r="B274" s="3" t="s">
        <v>81</v>
      </c>
      <c r="C274" s="2" t="s">
        <v>20</v>
      </c>
      <c r="D274" s="2" t="s">
        <v>12</v>
      </c>
      <c r="E274" s="4">
        <v>0.87</v>
      </c>
      <c r="F274" s="5">
        <v>21.31</v>
      </c>
      <c r="G274" s="33">
        <v>18.5397</v>
      </c>
    </row>
    <row r="275" spans="1:7" ht="15" customHeight="1">
      <c r="A275" s="34"/>
      <c r="B275" s="35"/>
      <c r="C275" s="35"/>
      <c r="D275" s="35"/>
      <c r="E275" s="174" t="s">
        <v>13</v>
      </c>
      <c r="F275" s="175"/>
      <c r="G275" s="36">
        <v>44.47</v>
      </c>
    </row>
    <row r="276" spans="1:7" ht="15" customHeight="1">
      <c r="A276" s="34"/>
      <c r="B276" s="35"/>
      <c r="C276" s="35"/>
      <c r="D276" s="35"/>
      <c r="E276" s="199" t="s">
        <v>14</v>
      </c>
      <c r="F276" s="200"/>
      <c r="G276" s="37">
        <v>44.47</v>
      </c>
    </row>
    <row r="277" spans="1:7" ht="15" customHeight="1">
      <c r="A277" s="34"/>
      <c r="B277" s="35"/>
      <c r="C277" s="35"/>
      <c r="D277" s="35"/>
      <c r="E277" s="199" t="s">
        <v>15</v>
      </c>
      <c r="F277" s="200"/>
      <c r="G277" s="37">
        <v>44.47</v>
      </c>
    </row>
    <row r="278" spans="1:7" ht="15" customHeight="1">
      <c r="A278" s="34"/>
      <c r="B278" s="35"/>
      <c r="C278" s="35"/>
      <c r="D278" s="35"/>
      <c r="E278" s="199" t="s">
        <v>16</v>
      </c>
      <c r="F278" s="200"/>
      <c r="G278" s="37">
        <v>57.37</v>
      </c>
    </row>
    <row r="279" spans="1:7" ht="10.15" customHeight="1">
      <c r="A279" s="34"/>
      <c r="B279" s="35"/>
      <c r="C279" s="201"/>
      <c r="D279" s="201"/>
      <c r="E279" s="35"/>
      <c r="F279" s="35"/>
      <c r="G279" s="38"/>
    </row>
    <row r="280" spans="1:7" ht="19.899999999999999" customHeight="1">
      <c r="A280" s="169" t="s">
        <v>822</v>
      </c>
      <c r="B280" s="170"/>
      <c r="C280" s="170"/>
      <c r="D280" s="170"/>
      <c r="E280" s="170"/>
      <c r="F280" s="170"/>
      <c r="G280" s="171"/>
    </row>
    <row r="281" spans="1:7" ht="15" customHeight="1">
      <c r="A281" s="172" t="s">
        <v>17</v>
      </c>
      <c r="B281" s="173"/>
      <c r="C281" s="1" t="s">
        <v>1</v>
      </c>
      <c r="D281" s="1" t="s">
        <v>2</v>
      </c>
      <c r="E281" s="1" t="s">
        <v>3</v>
      </c>
      <c r="F281" s="1" t="s">
        <v>4</v>
      </c>
      <c r="G281" s="31" t="s">
        <v>5</v>
      </c>
    </row>
    <row r="282" spans="1:7" ht="15" customHeight="1">
      <c r="A282" s="32" t="s">
        <v>125</v>
      </c>
      <c r="B282" s="3" t="s">
        <v>126</v>
      </c>
      <c r="C282" s="2" t="s">
        <v>20</v>
      </c>
      <c r="D282" s="2" t="s">
        <v>27</v>
      </c>
      <c r="E282" s="4">
        <v>5</v>
      </c>
      <c r="F282" s="5">
        <v>0.75</v>
      </c>
      <c r="G282" s="33">
        <v>3.75</v>
      </c>
    </row>
    <row r="283" spans="1:7" ht="15" customHeight="1">
      <c r="A283" s="32" t="s">
        <v>127</v>
      </c>
      <c r="B283" s="3" t="s">
        <v>128</v>
      </c>
      <c r="C283" s="2" t="s">
        <v>20</v>
      </c>
      <c r="D283" s="2" t="s">
        <v>27</v>
      </c>
      <c r="E283" s="4">
        <v>1.2</v>
      </c>
      <c r="F283" s="5">
        <v>4.4800000000000004</v>
      </c>
      <c r="G283" s="33">
        <v>5.3760000000000003</v>
      </c>
    </row>
    <row r="284" spans="1:7" ht="15" customHeight="1">
      <c r="A284" s="32" t="s">
        <v>129</v>
      </c>
      <c r="B284" s="3" t="s">
        <v>130</v>
      </c>
      <c r="C284" s="2" t="s">
        <v>20</v>
      </c>
      <c r="D284" s="2" t="s">
        <v>21</v>
      </c>
      <c r="E284" s="4">
        <v>1.05</v>
      </c>
      <c r="F284" s="5">
        <v>35.6</v>
      </c>
      <c r="G284" s="33">
        <v>37.380000000000003</v>
      </c>
    </row>
    <row r="285" spans="1:7" ht="15" customHeight="1">
      <c r="A285" s="34"/>
      <c r="B285" s="35"/>
      <c r="C285" s="35"/>
      <c r="D285" s="35"/>
      <c r="E285" s="174" t="s">
        <v>28</v>
      </c>
      <c r="F285" s="175"/>
      <c r="G285" s="36">
        <v>46.51</v>
      </c>
    </row>
    <row r="286" spans="1:7" ht="15" customHeight="1">
      <c r="A286" s="172" t="s">
        <v>0</v>
      </c>
      <c r="B286" s="173"/>
      <c r="C286" s="1" t="s">
        <v>1</v>
      </c>
      <c r="D286" s="1" t="s">
        <v>2</v>
      </c>
      <c r="E286" s="1" t="s">
        <v>3</v>
      </c>
      <c r="F286" s="1" t="s">
        <v>4</v>
      </c>
      <c r="G286" s="31" t="s">
        <v>5</v>
      </c>
    </row>
    <row r="287" spans="1:7" ht="15" customHeight="1">
      <c r="A287" s="32" t="s">
        <v>80</v>
      </c>
      <c r="B287" s="3" t="s">
        <v>81</v>
      </c>
      <c r="C287" s="2" t="s">
        <v>20</v>
      </c>
      <c r="D287" s="2" t="s">
        <v>12</v>
      </c>
      <c r="E287" s="4">
        <v>1.2</v>
      </c>
      <c r="F287" s="5">
        <v>21.31</v>
      </c>
      <c r="G287" s="33">
        <v>25.571999999999999</v>
      </c>
    </row>
    <row r="288" spans="1:7" ht="15" customHeight="1">
      <c r="A288" s="32" t="s">
        <v>31</v>
      </c>
      <c r="B288" s="3" t="s">
        <v>32</v>
      </c>
      <c r="C288" s="2" t="s">
        <v>20</v>
      </c>
      <c r="D288" s="2" t="s">
        <v>12</v>
      </c>
      <c r="E288" s="4">
        <v>0.6</v>
      </c>
      <c r="F288" s="5">
        <v>17.09</v>
      </c>
      <c r="G288" s="33">
        <v>10.254</v>
      </c>
    </row>
    <row r="289" spans="1:7" ht="15" customHeight="1">
      <c r="A289" s="34"/>
      <c r="B289" s="35"/>
      <c r="C289" s="35"/>
      <c r="D289" s="35"/>
      <c r="E289" s="174" t="s">
        <v>13</v>
      </c>
      <c r="F289" s="175"/>
      <c r="G289" s="36">
        <v>35.82</v>
      </c>
    </row>
    <row r="290" spans="1:7" ht="15" customHeight="1">
      <c r="A290" s="34"/>
      <c r="B290" s="35"/>
      <c r="C290" s="35"/>
      <c r="D290" s="35"/>
      <c r="E290" s="199" t="s">
        <v>14</v>
      </c>
      <c r="F290" s="200"/>
      <c r="G290" s="37">
        <v>82.33</v>
      </c>
    </row>
    <row r="291" spans="1:7" ht="15" customHeight="1">
      <c r="A291" s="34"/>
      <c r="B291" s="35"/>
      <c r="C291" s="35"/>
      <c r="D291" s="35"/>
      <c r="E291" s="199" t="s">
        <v>15</v>
      </c>
      <c r="F291" s="200"/>
      <c r="G291" s="37">
        <v>82.33</v>
      </c>
    </row>
    <row r="292" spans="1:7" ht="15" customHeight="1">
      <c r="A292" s="34"/>
      <c r="B292" s="35"/>
      <c r="C292" s="35"/>
      <c r="D292" s="35"/>
      <c r="E292" s="199" t="s">
        <v>16</v>
      </c>
      <c r="F292" s="200"/>
      <c r="G292" s="37">
        <v>106.21</v>
      </c>
    </row>
    <row r="293" spans="1:7" ht="10.15" customHeight="1">
      <c r="A293" s="34"/>
      <c r="B293" s="35"/>
      <c r="C293" s="201"/>
      <c r="D293" s="201"/>
      <c r="E293" s="35"/>
      <c r="F293" s="35"/>
      <c r="G293" s="38"/>
    </row>
    <row r="294" spans="1:7" ht="19.899999999999999" customHeight="1">
      <c r="A294" s="169" t="s">
        <v>823</v>
      </c>
      <c r="B294" s="170"/>
      <c r="C294" s="170"/>
      <c r="D294" s="170"/>
      <c r="E294" s="170"/>
      <c r="F294" s="170"/>
      <c r="G294" s="171"/>
    </row>
    <row r="295" spans="1:7" ht="15" customHeight="1">
      <c r="A295" s="172" t="s">
        <v>0</v>
      </c>
      <c r="B295" s="173"/>
      <c r="C295" s="1" t="s">
        <v>1</v>
      </c>
      <c r="D295" s="1" t="s">
        <v>2</v>
      </c>
      <c r="E295" s="1" t="s">
        <v>3</v>
      </c>
      <c r="F295" s="1" t="s">
        <v>4</v>
      </c>
      <c r="G295" s="31" t="s">
        <v>5</v>
      </c>
    </row>
    <row r="296" spans="1:7" ht="15" customHeight="1">
      <c r="A296" s="32" t="s">
        <v>123</v>
      </c>
      <c r="B296" s="3" t="s">
        <v>124</v>
      </c>
      <c r="C296" s="2" t="s">
        <v>20</v>
      </c>
      <c r="D296" s="2" t="s">
        <v>12</v>
      </c>
      <c r="E296" s="4">
        <v>0.7</v>
      </c>
      <c r="F296" s="5">
        <v>17.13</v>
      </c>
      <c r="G296" s="33">
        <v>11.991</v>
      </c>
    </row>
    <row r="297" spans="1:7" ht="15" customHeight="1">
      <c r="A297" s="32" t="s">
        <v>103</v>
      </c>
      <c r="B297" s="3" t="s">
        <v>104</v>
      </c>
      <c r="C297" s="2" t="s">
        <v>20</v>
      </c>
      <c r="D297" s="2" t="s">
        <v>72</v>
      </c>
      <c r="E297" s="4">
        <v>2.5000000000000001E-2</v>
      </c>
      <c r="F297" s="5">
        <v>441.23</v>
      </c>
      <c r="G297" s="33">
        <v>11.030749999999999</v>
      </c>
    </row>
    <row r="298" spans="1:7" ht="15" customHeight="1">
      <c r="A298" s="32" t="s">
        <v>80</v>
      </c>
      <c r="B298" s="3" t="s">
        <v>81</v>
      </c>
      <c r="C298" s="2" t="s">
        <v>20</v>
      </c>
      <c r="D298" s="2" t="s">
        <v>12</v>
      </c>
      <c r="E298" s="4">
        <v>0.7</v>
      </c>
      <c r="F298" s="5">
        <v>21.31</v>
      </c>
      <c r="G298" s="33">
        <v>14.917</v>
      </c>
    </row>
    <row r="299" spans="1:7" ht="15" customHeight="1">
      <c r="A299" s="34"/>
      <c r="B299" s="35"/>
      <c r="C299" s="35"/>
      <c r="D299" s="35"/>
      <c r="E299" s="174" t="s">
        <v>13</v>
      </c>
      <c r="F299" s="175"/>
      <c r="G299" s="36">
        <v>37.94</v>
      </c>
    </row>
    <row r="300" spans="1:7" ht="15" customHeight="1">
      <c r="A300" s="34"/>
      <c r="B300" s="35"/>
      <c r="C300" s="35"/>
      <c r="D300" s="35"/>
      <c r="E300" s="199" t="s">
        <v>14</v>
      </c>
      <c r="F300" s="200"/>
      <c r="G300" s="37">
        <v>37.94</v>
      </c>
    </row>
    <row r="301" spans="1:7" ht="15" customHeight="1">
      <c r="A301" s="34"/>
      <c r="B301" s="35"/>
      <c r="C301" s="35"/>
      <c r="D301" s="35"/>
      <c r="E301" s="199" t="s">
        <v>15</v>
      </c>
      <c r="F301" s="200"/>
      <c r="G301" s="37">
        <v>37.94</v>
      </c>
    </row>
    <row r="302" spans="1:7" ht="15" customHeight="1">
      <c r="A302" s="34"/>
      <c r="B302" s="35"/>
      <c r="C302" s="35"/>
      <c r="D302" s="35"/>
      <c r="E302" s="199" t="s">
        <v>16</v>
      </c>
      <c r="F302" s="200"/>
      <c r="G302" s="37">
        <v>48.94</v>
      </c>
    </row>
    <row r="303" spans="1:7" ht="10.15" customHeight="1">
      <c r="A303" s="34"/>
      <c r="B303" s="35"/>
      <c r="C303" s="201"/>
      <c r="D303" s="201"/>
      <c r="E303" s="35"/>
      <c r="F303" s="35"/>
      <c r="G303" s="38"/>
    </row>
    <row r="304" spans="1:7" ht="19.899999999999999" customHeight="1">
      <c r="A304" s="169" t="s">
        <v>824</v>
      </c>
      <c r="B304" s="170"/>
      <c r="C304" s="170"/>
      <c r="D304" s="170"/>
      <c r="E304" s="170"/>
      <c r="F304" s="170"/>
      <c r="G304" s="171"/>
    </row>
    <row r="305" spans="1:7" ht="15" customHeight="1">
      <c r="A305" s="172" t="s">
        <v>17</v>
      </c>
      <c r="B305" s="173"/>
      <c r="C305" s="1" t="s">
        <v>1</v>
      </c>
      <c r="D305" s="1" t="s">
        <v>2</v>
      </c>
      <c r="E305" s="1" t="s">
        <v>3</v>
      </c>
      <c r="F305" s="1" t="s">
        <v>4</v>
      </c>
      <c r="G305" s="31" t="s">
        <v>5</v>
      </c>
    </row>
    <row r="306" spans="1:7" ht="15" customHeight="1">
      <c r="A306" s="32" t="s">
        <v>73</v>
      </c>
      <c r="B306" s="3" t="s">
        <v>74</v>
      </c>
      <c r="C306" s="2" t="s">
        <v>20</v>
      </c>
      <c r="D306" s="2" t="s">
        <v>72</v>
      </c>
      <c r="E306" s="4">
        <v>7.0000000000000007E-2</v>
      </c>
      <c r="F306" s="5">
        <v>79.81</v>
      </c>
      <c r="G306" s="33">
        <v>5.5867000000000004</v>
      </c>
    </row>
    <row r="307" spans="1:7" ht="15" customHeight="1">
      <c r="A307" s="32" t="s">
        <v>75</v>
      </c>
      <c r="B307" s="3" t="s">
        <v>76</v>
      </c>
      <c r="C307" s="2" t="s">
        <v>20</v>
      </c>
      <c r="D307" s="2" t="s">
        <v>77</v>
      </c>
      <c r="E307" s="4">
        <v>0.4</v>
      </c>
      <c r="F307" s="5">
        <v>45.15</v>
      </c>
      <c r="G307" s="33">
        <v>18.059999999999999</v>
      </c>
    </row>
    <row r="308" spans="1:7" ht="15" customHeight="1">
      <c r="A308" s="32" t="s">
        <v>78</v>
      </c>
      <c r="B308" s="3" t="s">
        <v>79</v>
      </c>
      <c r="C308" s="2" t="s">
        <v>20</v>
      </c>
      <c r="D308" s="2" t="s">
        <v>72</v>
      </c>
      <c r="E308" s="4">
        <v>0.11</v>
      </c>
      <c r="F308" s="5">
        <v>206.11</v>
      </c>
      <c r="G308" s="33">
        <v>22.6721</v>
      </c>
    </row>
    <row r="309" spans="1:7" ht="15" customHeight="1">
      <c r="A309" s="34"/>
      <c r="B309" s="35"/>
      <c r="C309" s="35"/>
      <c r="D309" s="35"/>
      <c r="E309" s="174" t="s">
        <v>28</v>
      </c>
      <c r="F309" s="175"/>
      <c r="G309" s="36">
        <v>46.32</v>
      </c>
    </row>
    <row r="310" spans="1:7" ht="15" customHeight="1">
      <c r="A310" s="172" t="s">
        <v>0</v>
      </c>
      <c r="B310" s="173"/>
      <c r="C310" s="1" t="s">
        <v>1</v>
      </c>
      <c r="D310" s="1" t="s">
        <v>2</v>
      </c>
      <c r="E310" s="1" t="s">
        <v>3</v>
      </c>
      <c r="F310" s="1" t="s">
        <v>4</v>
      </c>
      <c r="G310" s="31" t="s">
        <v>5</v>
      </c>
    </row>
    <row r="311" spans="1:7" ht="15" customHeight="1">
      <c r="A311" s="32" t="s">
        <v>80</v>
      </c>
      <c r="B311" s="3" t="s">
        <v>81</v>
      </c>
      <c r="C311" s="2" t="s">
        <v>20</v>
      </c>
      <c r="D311" s="2" t="s">
        <v>12</v>
      </c>
      <c r="E311" s="4">
        <v>0.4</v>
      </c>
      <c r="F311" s="5">
        <v>21.31</v>
      </c>
      <c r="G311" s="33">
        <v>8.5239999999999991</v>
      </c>
    </row>
    <row r="312" spans="1:7" ht="15" customHeight="1">
      <c r="A312" s="32" t="s">
        <v>31</v>
      </c>
      <c r="B312" s="3" t="s">
        <v>32</v>
      </c>
      <c r="C312" s="2" t="s">
        <v>20</v>
      </c>
      <c r="D312" s="2" t="s">
        <v>12</v>
      </c>
      <c r="E312" s="4">
        <v>0.8</v>
      </c>
      <c r="F312" s="5">
        <v>17.09</v>
      </c>
      <c r="G312" s="33">
        <v>13.672000000000001</v>
      </c>
    </row>
    <row r="313" spans="1:7" ht="15" customHeight="1">
      <c r="A313" s="34"/>
      <c r="B313" s="35"/>
      <c r="C313" s="35"/>
      <c r="D313" s="35"/>
      <c r="E313" s="174" t="s">
        <v>13</v>
      </c>
      <c r="F313" s="175"/>
      <c r="G313" s="36">
        <v>22.19</v>
      </c>
    </row>
    <row r="314" spans="1:7" ht="15" customHeight="1">
      <c r="A314" s="34"/>
      <c r="B314" s="35"/>
      <c r="C314" s="35"/>
      <c r="D314" s="35"/>
      <c r="E314" s="199" t="s">
        <v>14</v>
      </c>
      <c r="F314" s="200"/>
      <c r="G314" s="37">
        <v>68.510000000000005</v>
      </c>
    </row>
    <row r="315" spans="1:7" ht="15" customHeight="1">
      <c r="A315" s="34"/>
      <c r="B315" s="35"/>
      <c r="C315" s="35"/>
      <c r="D315" s="35"/>
      <c r="E315" s="199" t="s">
        <v>15</v>
      </c>
      <c r="F315" s="200"/>
      <c r="G315" s="37">
        <v>68.510000000000005</v>
      </c>
    </row>
    <row r="316" spans="1:7" ht="15" customHeight="1">
      <c r="A316" s="34"/>
      <c r="B316" s="35"/>
      <c r="C316" s="35"/>
      <c r="D316" s="35"/>
      <c r="E316" s="199" t="s">
        <v>16</v>
      </c>
      <c r="F316" s="200"/>
      <c r="G316" s="37">
        <v>88.38</v>
      </c>
    </row>
    <row r="317" spans="1:7" ht="10.15" customHeight="1">
      <c r="A317" s="34"/>
      <c r="B317" s="35"/>
      <c r="C317" s="201"/>
      <c r="D317" s="201"/>
      <c r="E317" s="35"/>
      <c r="F317" s="35"/>
      <c r="G317" s="38"/>
    </row>
    <row r="318" spans="1:7" ht="19.899999999999999" customHeight="1">
      <c r="A318" s="169" t="s">
        <v>825</v>
      </c>
      <c r="B318" s="170"/>
      <c r="C318" s="170"/>
      <c r="D318" s="170"/>
      <c r="E318" s="170"/>
      <c r="F318" s="170"/>
      <c r="G318" s="171"/>
    </row>
    <row r="319" spans="1:7" ht="15" customHeight="1">
      <c r="A319" s="172" t="s">
        <v>17</v>
      </c>
      <c r="B319" s="173"/>
      <c r="C319" s="1" t="s">
        <v>1</v>
      </c>
      <c r="D319" s="1" t="s">
        <v>2</v>
      </c>
      <c r="E319" s="1" t="s">
        <v>3</v>
      </c>
      <c r="F319" s="1" t="s">
        <v>4</v>
      </c>
      <c r="G319" s="31" t="s">
        <v>5</v>
      </c>
    </row>
    <row r="320" spans="1:7" ht="15" customHeight="1">
      <c r="A320" s="32" t="s">
        <v>73</v>
      </c>
      <c r="B320" s="3" t="s">
        <v>74</v>
      </c>
      <c r="C320" s="2" t="s">
        <v>20</v>
      </c>
      <c r="D320" s="2" t="s">
        <v>72</v>
      </c>
      <c r="E320" s="4">
        <v>3.6999999999999998E-2</v>
      </c>
      <c r="F320" s="5">
        <v>79.81</v>
      </c>
      <c r="G320" s="33">
        <v>2.9529700000000001</v>
      </c>
    </row>
    <row r="321" spans="1:7" ht="15" customHeight="1">
      <c r="A321" s="32" t="s">
        <v>75</v>
      </c>
      <c r="B321" s="3" t="s">
        <v>76</v>
      </c>
      <c r="C321" s="2" t="s">
        <v>20</v>
      </c>
      <c r="D321" s="2" t="s">
        <v>77</v>
      </c>
      <c r="E321" s="4">
        <v>0.15</v>
      </c>
      <c r="F321" s="5">
        <v>45.15</v>
      </c>
      <c r="G321" s="33">
        <v>6.7725</v>
      </c>
    </row>
    <row r="322" spans="1:7" ht="15" customHeight="1">
      <c r="A322" s="34"/>
      <c r="B322" s="35"/>
      <c r="C322" s="35"/>
      <c r="D322" s="35"/>
      <c r="E322" s="174" t="s">
        <v>28</v>
      </c>
      <c r="F322" s="175"/>
      <c r="G322" s="36">
        <v>9.7200000000000006</v>
      </c>
    </row>
    <row r="323" spans="1:7" ht="15" customHeight="1">
      <c r="A323" s="172" t="s">
        <v>0</v>
      </c>
      <c r="B323" s="173"/>
      <c r="C323" s="1" t="s">
        <v>1</v>
      </c>
      <c r="D323" s="1" t="s">
        <v>2</v>
      </c>
      <c r="E323" s="1" t="s">
        <v>3</v>
      </c>
      <c r="F323" s="1" t="s">
        <v>4</v>
      </c>
      <c r="G323" s="31" t="s">
        <v>5</v>
      </c>
    </row>
    <row r="324" spans="1:7" ht="15" customHeight="1">
      <c r="A324" s="32" t="s">
        <v>80</v>
      </c>
      <c r="B324" s="3" t="s">
        <v>81</v>
      </c>
      <c r="C324" s="2" t="s">
        <v>20</v>
      </c>
      <c r="D324" s="2" t="s">
        <v>12</v>
      </c>
      <c r="E324" s="4">
        <v>0.6</v>
      </c>
      <c r="F324" s="5">
        <v>21.31</v>
      </c>
      <c r="G324" s="33">
        <v>12.786</v>
      </c>
    </row>
    <row r="325" spans="1:7" ht="15" customHeight="1">
      <c r="A325" s="32" t="s">
        <v>31</v>
      </c>
      <c r="B325" s="3" t="s">
        <v>32</v>
      </c>
      <c r="C325" s="2" t="s">
        <v>20</v>
      </c>
      <c r="D325" s="2" t="s">
        <v>12</v>
      </c>
      <c r="E325" s="4">
        <v>0.8</v>
      </c>
      <c r="F325" s="5">
        <v>17.09</v>
      </c>
      <c r="G325" s="33">
        <v>13.672000000000001</v>
      </c>
    </row>
    <row r="326" spans="1:7" ht="15" customHeight="1">
      <c r="A326" s="34"/>
      <c r="B326" s="35"/>
      <c r="C326" s="35"/>
      <c r="D326" s="35"/>
      <c r="E326" s="174" t="s">
        <v>13</v>
      </c>
      <c r="F326" s="175"/>
      <c r="G326" s="36">
        <v>26.46</v>
      </c>
    </row>
    <row r="327" spans="1:7" ht="15" customHeight="1">
      <c r="A327" s="34"/>
      <c r="B327" s="35"/>
      <c r="C327" s="35"/>
      <c r="D327" s="35"/>
      <c r="E327" s="199" t="s">
        <v>14</v>
      </c>
      <c r="F327" s="200"/>
      <c r="G327" s="37">
        <v>36.18</v>
      </c>
    </row>
    <row r="328" spans="1:7" ht="15" customHeight="1">
      <c r="A328" s="34"/>
      <c r="B328" s="35"/>
      <c r="C328" s="35"/>
      <c r="D328" s="35"/>
      <c r="E328" s="199" t="s">
        <v>15</v>
      </c>
      <c r="F328" s="200"/>
      <c r="G328" s="37">
        <v>36.18</v>
      </c>
    </row>
    <row r="329" spans="1:7" ht="15" customHeight="1">
      <c r="A329" s="34"/>
      <c r="B329" s="35"/>
      <c r="C329" s="35"/>
      <c r="D329" s="35"/>
      <c r="E329" s="199" t="s">
        <v>16</v>
      </c>
      <c r="F329" s="200"/>
      <c r="G329" s="37">
        <v>46.67</v>
      </c>
    </row>
    <row r="330" spans="1:7" ht="10.15" customHeight="1">
      <c r="A330" s="34"/>
      <c r="B330" s="35"/>
      <c r="C330" s="201"/>
      <c r="D330" s="201"/>
      <c r="E330" s="35"/>
      <c r="F330" s="35"/>
      <c r="G330" s="38"/>
    </row>
    <row r="331" spans="1:7" ht="19.899999999999999" customHeight="1">
      <c r="A331" s="169" t="s">
        <v>826</v>
      </c>
      <c r="B331" s="170"/>
      <c r="C331" s="170"/>
      <c r="D331" s="170"/>
      <c r="E331" s="170"/>
      <c r="F331" s="170"/>
      <c r="G331" s="171"/>
    </row>
    <row r="332" spans="1:7" ht="15" customHeight="1">
      <c r="A332" s="172" t="s">
        <v>0</v>
      </c>
      <c r="B332" s="173"/>
      <c r="C332" s="1" t="s">
        <v>1</v>
      </c>
      <c r="D332" s="1" t="s">
        <v>2</v>
      </c>
      <c r="E332" s="1" t="s">
        <v>3</v>
      </c>
      <c r="F332" s="1" t="s">
        <v>4</v>
      </c>
      <c r="G332" s="31" t="s">
        <v>5</v>
      </c>
    </row>
    <row r="333" spans="1:7" ht="15" customHeight="1">
      <c r="A333" s="32" t="s">
        <v>131</v>
      </c>
      <c r="B333" s="3" t="s">
        <v>132</v>
      </c>
      <c r="C333" s="2" t="s">
        <v>20</v>
      </c>
      <c r="D333" s="2" t="s">
        <v>72</v>
      </c>
      <c r="E333" s="4">
        <v>7.0000000000000001E-3</v>
      </c>
      <c r="F333" s="5">
        <v>1445.65</v>
      </c>
      <c r="G333" s="33">
        <v>10.11955</v>
      </c>
    </row>
    <row r="334" spans="1:7" ht="15" customHeight="1">
      <c r="A334" s="32" t="s">
        <v>133</v>
      </c>
      <c r="B334" s="3" t="s">
        <v>134</v>
      </c>
      <c r="C334" s="2" t="s">
        <v>20</v>
      </c>
      <c r="D334" s="2" t="s">
        <v>21</v>
      </c>
      <c r="E334" s="4">
        <v>1</v>
      </c>
      <c r="F334" s="5">
        <v>91.75</v>
      </c>
      <c r="G334" s="33">
        <v>91.75</v>
      </c>
    </row>
    <row r="335" spans="1:7" ht="15" customHeight="1">
      <c r="A335" s="32" t="s">
        <v>135</v>
      </c>
      <c r="B335" s="3" t="s">
        <v>136</v>
      </c>
      <c r="C335" s="2" t="s">
        <v>20</v>
      </c>
      <c r="D335" s="2" t="s">
        <v>72</v>
      </c>
      <c r="E335" s="4">
        <v>0.02</v>
      </c>
      <c r="F335" s="5">
        <v>51.27</v>
      </c>
      <c r="G335" s="33">
        <v>1.0254000000000001</v>
      </c>
    </row>
    <row r="336" spans="1:7" ht="15" customHeight="1">
      <c r="A336" s="32" t="s">
        <v>137</v>
      </c>
      <c r="B336" s="3" t="s">
        <v>138</v>
      </c>
      <c r="C336" s="2" t="s">
        <v>20</v>
      </c>
      <c r="D336" s="2" t="s">
        <v>72</v>
      </c>
      <c r="E336" s="4">
        <v>0.02</v>
      </c>
      <c r="F336" s="5">
        <v>673.7</v>
      </c>
      <c r="G336" s="33">
        <v>13.474</v>
      </c>
    </row>
    <row r="337" spans="1:7" ht="15" customHeight="1">
      <c r="A337" s="34"/>
      <c r="B337" s="35"/>
      <c r="C337" s="35"/>
      <c r="D337" s="35"/>
      <c r="E337" s="174" t="s">
        <v>13</v>
      </c>
      <c r="F337" s="175"/>
      <c r="G337" s="36">
        <v>116.37</v>
      </c>
    </row>
    <row r="338" spans="1:7" ht="15" customHeight="1">
      <c r="A338" s="34"/>
      <c r="B338" s="35"/>
      <c r="C338" s="35"/>
      <c r="D338" s="35"/>
      <c r="E338" s="199" t="s">
        <v>14</v>
      </c>
      <c r="F338" s="200"/>
      <c r="G338" s="37">
        <v>116.37</v>
      </c>
    </row>
    <row r="339" spans="1:7" ht="15" customHeight="1">
      <c r="A339" s="34"/>
      <c r="B339" s="35"/>
      <c r="C339" s="35"/>
      <c r="D339" s="35"/>
      <c r="E339" s="199" t="s">
        <v>15</v>
      </c>
      <c r="F339" s="200"/>
      <c r="G339" s="37">
        <v>116.37</v>
      </c>
    </row>
    <row r="340" spans="1:7" ht="15" customHeight="1">
      <c r="A340" s="34"/>
      <c r="B340" s="35"/>
      <c r="C340" s="35"/>
      <c r="D340" s="35"/>
      <c r="E340" s="199" t="s">
        <v>16</v>
      </c>
      <c r="F340" s="200"/>
      <c r="G340" s="37">
        <v>150.12</v>
      </c>
    </row>
    <row r="341" spans="1:7" ht="10.15" customHeight="1">
      <c r="A341" s="34"/>
      <c r="B341" s="35"/>
      <c r="C341" s="201"/>
      <c r="D341" s="201"/>
      <c r="E341" s="35"/>
      <c r="F341" s="35"/>
      <c r="G341" s="38"/>
    </row>
    <row r="342" spans="1:7" ht="19.899999999999999" customHeight="1">
      <c r="A342" s="169" t="s">
        <v>827</v>
      </c>
      <c r="B342" s="170"/>
      <c r="C342" s="170"/>
      <c r="D342" s="170"/>
      <c r="E342" s="170"/>
      <c r="F342" s="170"/>
      <c r="G342" s="171"/>
    </row>
    <row r="343" spans="1:7" ht="15" customHeight="1">
      <c r="A343" s="172" t="s">
        <v>17</v>
      </c>
      <c r="B343" s="173"/>
      <c r="C343" s="1" t="s">
        <v>1</v>
      </c>
      <c r="D343" s="1" t="s">
        <v>2</v>
      </c>
      <c r="E343" s="1" t="s">
        <v>3</v>
      </c>
      <c r="F343" s="1" t="s">
        <v>4</v>
      </c>
      <c r="G343" s="31" t="s">
        <v>5</v>
      </c>
    </row>
    <row r="344" spans="1:7" ht="15" customHeight="1">
      <c r="A344" s="32" t="s">
        <v>125</v>
      </c>
      <c r="B344" s="3" t="s">
        <v>126</v>
      </c>
      <c r="C344" s="2" t="s">
        <v>20</v>
      </c>
      <c r="D344" s="2" t="s">
        <v>27</v>
      </c>
      <c r="E344" s="4">
        <v>5</v>
      </c>
      <c r="F344" s="5">
        <v>0.75</v>
      </c>
      <c r="G344" s="33">
        <v>3.75</v>
      </c>
    </row>
    <row r="345" spans="1:7" ht="15" customHeight="1">
      <c r="A345" s="32" t="s">
        <v>139</v>
      </c>
      <c r="B345" s="3" t="s">
        <v>140</v>
      </c>
      <c r="C345" s="2" t="s">
        <v>20</v>
      </c>
      <c r="D345" s="2" t="s">
        <v>21</v>
      </c>
      <c r="E345" s="4">
        <v>1.05</v>
      </c>
      <c r="F345" s="5">
        <v>43.9</v>
      </c>
      <c r="G345" s="33">
        <v>46.094999999999999</v>
      </c>
    </row>
    <row r="346" spans="1:7" ht="15" customHeight="1">
      <c r="A346" s="32" t="s">
        <v>127</v>
      </c>
      <c r="B346" s="3" t="s">
        <v>128</v>
      </c>
      <c r="C346" s="2" t="s">
        <v>20</v>
      </c>
      <c r="D346" s="2" t="s">
        <v>27</v>
      </c>
      <c r="E346" s="4">
        <v>1.2</v>
      </c>
      <c r="F346" s="5">
        <v>4.4800000000000004</v>
      </c>
      <c r="G346" s="33">
        <v>5.3760000000000003</v>
      </c>
    </row>
    <row r="347" spans="1:7" ht="15" customHeight="1">
      <c r="A347" s="34"/>
      <c r="B347" s="35"/>
      <c r="C347" s="35"/>
      <c r="D347" s="35"/>
      <c r="E347" s="174" t="s">
        <v>28</v>
      </c>
      <c r="F347" s="175"/>
      <c r="G347" s="36">
        <v>55.23</v>
      </c>
    </row>
    <row r="348" spans="1:7" ht="15" customHeight="1">
      <c r="A348" s="172" t="s">
        <v>0</v>
      </c>
      <c r="B348" s="173"/>
      <c r="C348" s="1" t="s">
        <v>1</v>
      </c>
      <c r="D348" s="1" t="s">
        <v>2</v>
      </c>
      <c r="E348" s="1" t="s">
        <v>3</v>
      </c>
      <c r="F348" s="1" t="s">
        <v>4</v>
      </c>
      <c r="G348" s="31" t="s">
        <v>5</v>
      </c>
    </row>
    <row r="349" spans="1:7" ht="15" customHeight="1">
      <c r="A349" s="32" t="s">
        <v>80</v>
      </c>
      <c r="B349" s="3" t="s">
        <v>81</v>
      </c>
      <c r="C349" s="2" t="s">
        <v>20</v>
      </c>
      <c r="D349" s="2" t="s">
        <v>12</v>
      </c>
      <c r="E349" s="4">
        <v>1.2</v>
      </c>
      <c r="F349" s="5">
        <v>21.31</v>
      </c>
      <c r="G349" s="33">
        <v>25.571999999999999</v>
      </c>
    </row>
    <row r="350" spans="1:7" ht="15" customHeight="1">
      <c r="A350" s="32" t="s">
        <v>31</v>
      </c>
      <c r="B350" s="3" t="s">
        <v>32</v>
      </c>
      <c r="C350" s="2" t="s">
        <v>20</v>
      </c>
      <c r="D350" s="2" t="s">
        <v>12</v>
      </c>
      <c r="E350" s="4">
        <v>0.6</v>
      </c>
      <c r="F350" s="5">
        <v>17.09</v>
      </c>
      <c r="G350" s="33">
        <v>10.254</v>
      </c>
    </row>
    <row r="351" spans="1:7" ht="15" customHeight="1">
      <c r="A351" s="34"/>
      <c r="B351" s="35"/>
      <c r="C351" s="35"/>
      <c r="D351" s="35"/>
      <c r="E351" s="174" t="s">
        <v>13</v>
      </c>
      <c r="F351" s="175"/>
      <c r="G351" s="36">
        <v>35.82</v>
      </c>
    </row>
    <row r="352" spans="1:7" ht="15" customHeight="1">
      <c r="A352" s="34"/>
      <c r="B352" s="35"/>
      <c r="C352" s="35"/>
      <c r="D352" s="35"/>
      <c r="E352" s="199" t="s">
        <v>14</v>
      </c>
      <c r="F352" s="200"/>
      <c r="G352" s="37">
        <v>91.05</v>
      </c>
    </row>
    <row r="353" spans="1:7" ht="15" customHeight="1">
      <c r="A353" s="34"/>
      <c r="B353" s="35"/>
      <c r="C353" s="35"/>
      <c r="D353" s="35"/>
      <c r="E353" s="199" t="s">
        <v>15</v>
      </c>
      <c r="F353" s="200"/>
      <c r="G353" s="37">
        <v>91.05</v>
      </c>
    </row>
    <row r="354" spans="1:7" ht="15" customHeight="1">
      <c r="A354" s="34"/>
      <c r="B354" s="35"/>
      <c r="C354" s="35"/>
      <c r="D354" s="35"/>
      <c r="E354" s="199" t="s">
        <v>16</v>
      </c>
      <c r="F354" s="200"/>
      <c r="G354" s="37">
        <v>117.45</v>
      </c>
    </row>
    <row r="355" spans="1:7" ht="10.15" customHeight="1">
      <c r="A355" s="34"/>
      <c r="B355" s="35"/>
      <c r="C355" s="201"/>
      <c r="D355" s="201"/>
      <c r="E355" s="35"/>
      <c r="F355" s="35"/>
      <c r="G355" s="38"/>
    </row>
    <row r="356" spans="1:7" ht="19.899999999999999" customHeight="1">
      <c r="A356" s="169" t="s">
        <v>828</v>
      </c>
      <c r="B356" s="170"/>
      <c r="C356" s="170"/>
      <c r="D356" s="170"/>
      <c r="E356" s="170"/>
      <c r="F356" s="170"/>
      <c r="G356" s="171"/>
    </row>
    <row r="357" spans="1:7" ht="15" customHeight="1">
      <c r="A357" s="172" t="s">
        <v>17</v>
      </c>
      <c r="B357" s="173"/>
      <c r="C357" s="1" t="s">
        <v>1</v>
      </c>
      <c r="D357" s="1" t="s">
        <v>2</v>
      </c>
      <c r="E357" s="1" t="s">
        <v>3</v>
      </c>
      <c r="F357" s="1" t="s">
        <v>4</v>
      </c>
      <c r="G357" s="31" t="s">
        <v>5</v>
      </c>
    </row>
    <row r="358" spans="1:7" ht="15" customHeight="1">
      <c r="A358" s="32" t="s">
        <v>125</v>
      </c>
      <c r="B358" s="3" t="s">
        <v>126</v>
      </c>
      <c r="C358" s="2" t="s">
        <v>20</v>
      </c>
      <c r="D358" s="2" t="s">
        <v>27</v>
      </c>
      <c r="E358" s="4">
        <v>5</v>
      </c>
      <c r="F358" s="5">
        <v>0.75</v>
      </c>
      <c r="G358" s="33">
        <v>3.75</v>
      </c>
    </row>
    <row r="359" spans="1:7" ht="15" customHeight="1">
      <c r="A359" s="32" t="s">
        <v>139</v>
      </c>
      <c r="B359" s="3" t="s">
        <v>140</v>
      </c>
      <c r="C359" s="2" t="s">
        <v>20</v>
      </c>
      <c r="D359" s="2" t="s">
        <v>21</v>
      </c>
      <c r="E359" s="4">
        <v>1.05</v>
      </c>
      <c r="F359" s="5">
        <v>43.9</v>
      </c>
      <c r="G359" s="33">
        <v>46.094999999999999</v>
      </c>
    </row>
    <row r="360" spans="1:7" ht="15" customHeight="1">
      <c r="A360" s="32" t="s">
        <v>127</v>
      </c>
      <c r="B360" s="3" t="s">
        <v>128</v>
      </c>
      <c r="C360" s="2" t="s">
        <v>20</v>
      </c>
      <c r="D360" s="2" t="s">
        <v>27</v>
      </c>
      <c r="E360" s="4">
        <v>1.2</v>
      </c>
      <c r="F360" s="5">
        <v>4.4800000000000004</v>
      </c>
      <c r="G360" s="33">
        <v>5.3760000000000003</v>
      </c>
    </row>
    <row r="361" spans="1:7" ht="15" customHeight="1">
      <c r="A361" s="34"/>
      <c r="B361" s="35"/>
      <c r="C361" s="35"/>
      <c r="D361" s="35"/>
      <c r="E361" s="174" t="s">
        <v>28</v>
      </c>
      <c r="F361" s="175"/>
      <c r="G361" s="36">
        <v>55.23</v>
      </c>
    </row>
    <row r="362" spans="1:7" ht="15" customHeight="1">
      <c r="A362" s="172" t="s">
        <v>0</v>
      </c>
      <c r="B362" s="173"/>
      <c r="C362" s="1" t="s">
        <v>1</v>
      </c>
      <c r="D362" s="1" t="s">
        <v>2</v>
      </c>
      <c r="E362" s="1" t="s">
        <v>3</v>
      </c>
      <c r="F362" s="1" t="s">
        <v>4</v>
      </c>
      <c r="G362" s="31" t="s">
        <v>5</v>
      </c>
    </row>
    <row r="363" spans="1:7" ht="15" customHeight="1">
      <c r="A363" s="32" t="s">
        <v>80</v>
      </c>
      <c r="B363" s="3" t="s">
        <v>81</v>
      </c>
      <c r="C363" s="2" t="s">
        <v>20</v>
      </c>
      <c r="D363" s="2" t="s">
        <v>12</v>
      </c>
      <c r="E363" s="4">
        <v>1.2</v>
      </c>
      <c r="F363" s="5">
        <v>21.31</v>
      </c>
      <c r="G363" s="33">
        <v>25.571999999999999</v>
      </c>
    </row>
    <row r="364" spans="1:7" ht="15" customHeight="1">
      <c r="A364" s="32" t="s">
        <v>31</v>
      </c>
      <c r="B364" s="3" t="s">
        <v>32</v>
      </c>
      <c r="C364" s="2" t="s">
        <v>20</v>
      </c>
      <c r="D364" s="2" t="s">
        <v>12</v>
      </c>
      <c r="E364" s="4">
        <v>0.6</v>
      </c>
      <c r="F364" s="5">
        <v>17.09</v>
      </c>
      <c r="G364" s="33">
        <v>10.254</v>
      </c>
    </row>
    <row r="365" spans="1:7" ht="15" customHeight="1">
      <c r="A365" s="34"/>
      <c r="B365" s="35"/>
      <c r="C365" s="35"/>
      <c r="D365" s="35"/>
      <c r="E365" s="174" t="s">
        <v>13</v>
      </c>
      <c r="F365" s="175"/>
      <c r="G365" s="36">
        <v>35.82</v>
      </c>
    </row>
    <row r="366" spans="1:7" ht="15" customHeight="1">
      <c r="A366" s="34"/>
      <c r="B366" s="35"/>
      <c r="C366" s="35"/>
      <c r="D366" s="35"/>
      <c r="E366" s="199" t="s">
        <v>14</v>
      </c>
      <c r="F366" s="200"/>
      <c r="G366" s="37">
        <v>91.05</v>
      </c>
    </row>
    <row r="367" spans="1:7" ht="15" customHeight="1">
      <c r="A367" s="34"/>
      <c r="B367" s="35"/>
      <c r="C367" s="35"/>
      <c r="D367" s="35"/>
      <c r="E367" s="199" t="s">
        <v>15</v>
      </c>
      <c r="F367" s="200"/>
      <c r="G367" s="37">
        <v>91.05</v>
      </c>
    </row>
    <row r="368" spans="1:7" ht="15" customHeight="1">
      <c r="A368" s="34"/>
      <c r="B368" s="35"/>
      <c r="C368" s="35"/>
      <c r="D368" s="35"/>
      <c r="E368" s="199" t="s">
        <v>16</v>
      </c>
      <c r="F368" s="200"/>
      <c r="G368" s="37">
        <v>117.45</v>
      </c>
    </row>
    <row r="369" spans="1:7" ht="10.15" customHeight="1">
      <c r="A369" s="34"/>
      <c r="B369" s="35"/>
      <c r="C369" s="201"/>
      <c r="D369" s="201"/>
      <c r="E369" s="35"/>
      <c r="F369" s="35"/>
      <c r="G369" s="38"/>
    </row>
    <row r="370" spans="1:7" ht="19.899999999999999" customHeight="1">
      <c r="A370" s="169" t="s">
        <v>829</v>
      </c>
      <c r="B370" s="170"/>
      <c r="C370" s="170"/>
      <c r="D370" s="170"/>
      <c r="E370" s="170"/>
      <c r="F370" s="170"/>
      <c r="G370" s="171"/>
    </row>
    <row r="371" spans="1:7" ht="15" customHeight="1">
      <c r="A371" s="172" t="s">
        <v>17</v>
      </c>
      <c r="B371" s="173"/>
      <c r="C371" s="1" t="s">
        <v>1</v>
      </c>
      <c r="D371" s="1" t="s">
        <v>2</v>
      </c>
      <c r="E371" s="1" t="s">
        <v>3</v>
      </c>
      <c r="F371" s="1" t="s">
        <v>4</v>
      </c>
      <c r="G371" s="31" t="s">
        <v>5</v>
      </c>
    </row>
    <row r="372" spans="1:7" ht="15" customHeight="1">
      <c r="A372" s="32" t="s">
        <v>141</v>
      </c>
      <c r="B372" s="3" t="s">
        <v>142</v>
      </c>
      <c r="C372" s="2" t="s">
        <v>20</v>
      </c>
      <c r="D372" s="2" t="s">
        <v>44</v>
      </c>
      <c r="E372" s="4">
        <v>2</v>
      </c>
      <c r="F372" s="5">
        <v>0.59</v>
      </c>
      <c r="G372" s="33">
        <v>1.18</v>
      </c>
    </row>
    <row r="373" spans="1:7" ht="15" customHeight="1">
      <c r="A373" s="32" t="s">
        <v>143</v>
      </c>
      <c r="B373" s="3" t="s">
        <v>144</v>
      </c>
      <c r="C373" s="2" t="s">
        <v>20</v>
      </c>
      <c r="D373" s="2" t="s">
        <v>44</v>
      </c>
      <c r="E373" s="4">
        <v>2</v>
      </c>
      <c r="F373" s="5">
        <v>0.83</v>
      </c>
      <c r="G373" s="33">
        <v>1.66</v>
      </c>
    </row>
    <row r="374" spans="1:7" ht="15" customHeight="1">
      <c r="A374" s="32" t="s">
        <v>145</v>
      </c>
      <c r="B374" s="3" t="s">
        <v>146</v>
      </c>
      <c r="C374" s="2" t="s">
        <v>20</v>
      </c>
      <c r="D374" s="2" t="s">
        <v>147</v>
      </c>
      <c r="E374" s="4">
        <v>9</v>
      </c>
      <c r="F374" s="5">
        <v>2.8</v>
      </c>
      <c r="G374" s="33">
        <v>25.2</v>
      </c>
    </row>
    <row r="375" spans="1:7" ht="15" customHeight="1">
      <c r="A375" s="32" t="s">
        <v>148</v>
      </c>
      <c r="B375" s="3" t="s">
        <v>149</v>
      </c>
      <c r="C375" s="2" t="s">
        <v>20</v>
      </c>
      <c r="D375" s="2" t="s">
        <v>44</v>
      </c>
      <c r="E375" s="4">
        <v>1</v>
      </c>
      <c r="F375" s="5">
        <v>1.83</v>
      </c>
      <c r="G375" s="33">
        <v>1.83</v>
      </c>
    </row>
    <row r="376" spans="1:7" ht="15" customHeight="1">
      <c r="A376" s="32" t="s">
        <v>150</v>
      </c>
      <c r="B376" s="3" t="s">
        <v>151</v>
      </c>
      <c r="C376" s="2" t="s">
        <v>20</v>
      </c>
      <c r="D376" s="2" t="s">
        <v>147</v>
      </c>
      <c r="E376" s="4">
        <v>3</v>
      </c>
      <c r="F376" s="5">
        <v>2.71</v>
      </c>
      <c r="G376" s="33">
        <v>8.1300000000000008</v>
      </c>
    </row>
    <row r="377" spans="1:7" ht="15" customHeight="1">
      <c r="A377" s="34"/>
      <c r="B377" s="35"/>
      <c r="C377" s="35"/>
      <c r="D377" s="35"/>
      <c r="E377" s="174" t="s">
        <v>28</v>
      </c>
      <c r="F377" s="175"/>
      <c r="G377" s="36">
        <v>38</v>
      </c>
    </row>
    <row r="378" spans="1:7" ht="15" customHeight="1">
      <c r="A378" s="172" t="s">
        <v>0</v>
      </c>
      <c r="B378" s="173"/>
      <c r="C378" s="1" t="s">
        <v>1</v>
      </c>
      <c r="D378" s="1" t="s">
        <v>2</v>
      </c>
      <c r="E378" s="1" t="s">
        <v>3</v>
      </c>
      <c r="F378" s="1" t="s">
        <v>4</v>
      </c>
      <c r="G378" s="31" t="s">
        <v>5</v>
      </c>
    </row>
    <row r="379" spans="1:7" ht="15" customHeight="1">
      <c r="A379" s="32" t="s">
        <v>152</v>
      </c>
      <c r="B379" s="3" t="s">
        <v>153</v>
      </c>
      <c r="C379" s="2" t="s">
        <v>20</v>
      </c>
      <c r="D379" s="2" t="s">
        <v>12</v>
      </c>
      <c r="E379" s="4">
        <v>5</v>
      </c>
      <c r="F379" s="5">
        <v>17.75</v>
      </c>
      <c r="G379" s="33">
        <v>88.75</v>
      </c>
    </row>
    <row r="380" spans="1:7" ht="15" customHeight="1">
      <c r="A380" s="32" t="s">
        <v>154</v>
      </c>
      <c r="B380" s="3" t="s">
        <v>155</v>
      </c>
      <c r="C380" s="2" t="s">
        <v>20</v>
      </c>
      <c r="D380" s="2" t="s">
        <v>12</v>
      </c>
      <c r="E380" s="4">
        <v>5</v>
      </c>
      <c r="F380" s="5">
        <v>21.52</v>
      </c>
      <c r="G380" s="33">
        <v>107.6</v>
      </c>
    </row>
    <row r="381" spans="1:7" ht="15" customHeight="1">
      <c r="A381" s="34"/>
      <c r="B381" s="35"/>
      <c r="C381" s="35"/>
      <c r="D381" s="35"/>
      <c r="E381" s="174" t="s">
        <v>13</v>
      </c>
      <c r="F381" s="175"/>
      <c r="G381" s="36">
        <v>196.35</v>
      </c>
    </row>
    <row r="382" spans="1:7" ht="15" customHeight="1">
      <c r="A382" s="34"/>
      <c r="B382" s="35"/>
      <c r="C382" s="35"/>
      <c r="D382" s="35"/>
      <c r="E382" s="199" t="s">
        <v>14</v>
      </c>
      <c r="F382" s="200"/>
      <c r="G382" s="37">
        <v>234.35</v>
      </c>
    </row>
    <row r="383" spans="1:7" ht="15" customHeight="1">
      <c r="A383" s="34"/>
      <c r="B383" s="35"/>
      <c r="C383" s="35"/>
      <c r="D383" s="35"/>
      <c r="E383" s="199" t="s">
        <v>15</v>
      </c>
      <c r="F383" s="200"/>
      <c r="G383" s="37">
        <v>234.35</v>
      </c>
    </row>
    <row r="384" spans="1:7" ht="15" customHeight="1">
      <c r="A384" s="34"/>
      <c r="B384" s="35"/>
      <c r="C384" s="35"/>
      <c r="D384" s="35"/>
      <c r="E384" s="199" t="s">
        <v>16</v>
      </c>
      <c r="F384" s="200"/>
      <c r="G384" s="37">
        <v>302.31</v>
      </c>
    </row>
    <row r="385" spans="1:7" ht="10.15" customHeight="1">
      <c r="A385" s="34"/>
      <c r="B385" s="35"/>
      <c r="C385" s="201"/>
      <c r="D385" s="201"/>
      <c r="E385" s="35"/>
      <c r="F385" s="35"/>
      <c r="G385" s="38"/>
    </row>
    <row r="386" spans="1:7" ht="19.899999999999999" customHeight="1">
      <c r="A386" s="169" t="s">
        <v>840</v>
      </c>
      <c r="B386" s="170"/>
      <c r="C386" s="170"/>
      <c r="D386" s="170"/>
      <c r="E386" s="170"/>
      <c r="F386" s="170"/>
      <c r="G386" s="171"/>
    </row>
    <row r="387" spans="1:7" ht="15" customHeight="1">
      <c r="A387" s="172" t="s">
        <v>17</v>
      </c>
      <c r="B387" s="173"/>
      <c r="C387" s="1" t="s">
        <v>1</v>
      </c>
      <c r="D387" s="1" t="s">
        <v>2</v>
      </c>
      <c r="E387" s="1" t="s">
        <v>3</v>
      </c>
      <c r="F387" s="1" t="s">
        <v>4</v>
      </c>
      <c r="G387" s="31" t="s">
        <v>5</v>
      </c>
    </row>
    <row r="388" spans="1:7" ht="15" customHeight="1">
      <c r="A388" s="32" t="s">
        <v>156</v>
      </c>
      <c r="B388" s="3" t="s">
        <v>157</v>
      </c>
      <c r="C388" s="2" t="s">
        <v>20</v>
      </c>
      <c r="D388" s="2" t="s">
        <v>44</v>
      </c>
      <c r="E388" s="4">
        <v>4</v>
      </c>
      <c r="F388" s="5">
        <v>2.41</v>
      </c>
      <c r="G388" s="33">
        <v>9.64</v>
      </c>
    </row>
    <row r="389" spans="1:7" ht="15" customHeight="1">
      <c r="A389" s="32" t="s">
        <v>158</v>
      </c>
      <c r="B389" s="3" t="s">
        <v>159</v>
      </c>
      <c r="C389" s="2" t="s">
        <v>20</v>
      </c>
      <c r="D389" s="2" t="s">
        <v>147</v>
      </c>
      <c r="E389" s="4">
        <v>9</v>
      </c>
      <c r="F389" s="5">
        <v>6.6</v>
      </c>
      <c r="G389" s="33">
        <v>59.4</v>
      </c>
    </row>
    <row r="390" spans="1:7" ht="15" customHeight="1">
      <c r="A390" s="32" t="s">
        <v>160</v>
      </c>
      <c r="B390" s="3" t="s">
        <v>161</v>
      </c>
      <c r="C390" s="2" t="s">
        <v>20</v>
      </c>
      <c r="D390" s="2" t="s">
        <v>44</v>
      </c>
      <c r="E390" s="4">
        <v>1</v>
      </c>
      <c r="F390" s="5">
        <v>57.36</v>
      </c>
      <c r="G390" s="33">
        <v>57.36</v>
      </c>
    </row>
    <row r="391" spans="1:7" ht="15" customHeight="1">
      <c r="A391" s="32" t="s">
        <v>162</v>
      </c>
      <c r="B391" s="3" t="s">
        <v>163</v>
      </c>
      <c r="C391" s="2" t="s">
        <v>20</v>
      </c>
      <c r="D391" s="2" t="s">
        <v>147</v>
      </c>
      <c r="E391" s="4">
        <v>3</v>
      </c>
      <c r="F391" s="5">
        <v>5.3</v>
      </c>
      <c r="G391" s="33">
        <v>15.9</v>
      </c>
    </row>
    <row r="392" spans="1:7" ht="15" customHeight="1">
      <c r="A392" s="34"/>
      <c r="B392" s="35"/>
      <c r="C392" s="35"/>
      <c r="D392" s="35"/>
      <c r="E392" s="174" t="s">
        <v>28</v>
      </c>
      <c r="F392" s="175"/>
      <c r="G392" s="36">
        <v>142.30000000000001</v>
      </c>
    </row>
    <row r="393" spans="1:7" ht="15" customHeight="1">
      <c r="A393" s="172" t="s">
        <v>0</v>
      </c>
      <c r="B393" s="173"/>
      <c r="C393" s="1" t="s">
        <v>1</v>
      </c>
      <c r="D393" s="1" t="s">
        <v>2</v>
      </c>
      <c r="E393" s="1" t="s">
        <v>3</v>
      </c>
      <c r="F393" s="1" t="s">
        <v>4</v>
      </c>
      <c r="G393" s="31" t="s">
        <v>5</v>
      </c>
    </row>
    <row r="394" spans="1:7" ht="15" customHeight="1">
      <c r="A394" s="32" t="s">
        <v>164</v>
      </c>
      <c r="B394" s="3" t="s">
        <v>165</v>
      </c>
      <c r="C394" s="2" t="s">
        <v>20</v>
      </c>
      <c r="D394" s="2" t="s">
        <v>12</v>
      </c>
      <c r="E394" s="4">
        <v>9</v>
      </c>
      <c r="F394" s="5">
        <v>17.38</v>
      </c>
      <c r="G394" s="33">
        <v>156.41999999999999</v>
      </c>
    </row>
    <row r="395" spans="1:7" ht="15" customHeight="1">
      <c r="A395" s="32" t="s">
        <v>154</v>
      </c>
      <c r="B395" s="3" t="s">
        <v>155</v>
      </c>
      <c r="C395" s="2" t="s">
        <v>20</v>
      </c>
      <c r="D395" s="2" t="s">
        <v>12</v>
      </c>
      <c r="E395" s="4">
        <v>9</v>
      </c>
      <c r="F395" s="5">
        <v>21.52</v>
      </c>
      <c r="G395" s="33">
        <v>193.68</v>
      </c>
    </row>
    <row r="396" spans="1:7" ht="15" customHeight="1">
      <c r="A396" s="34"/>
      <c r="B396" s="35"/>
      <c r="C396" s="35"/>
      <c r="D396" s="35"/>
      <c r="E396" s="174" t="s">
        <v>13</v>
      </c>
      <c r="F396" s="175"/>
      <c r="G396" s="36">
        <v>350.1</v>
      </c>
    </row>
    <row r="397" spans="1:7" ht="15" customHeight="1">
      <c r="A397" s="34"/>
      <c r="B397" s="35"/>
      <c r="C397" s="35"/>
      <c r="D397" s="35"/>
      <c r="E397" s="199" t="s">
        <v>14</v>
      </c>
      <c r="F397" s="200"/>
      <c r="G397" s="37">
        <v>492.4</v>
      </c>
    </row>
    <row r="398" spans="1:7" ht="15" customHeight="1">
      <c r="A398" s="34"/>
      <c r="B398" s="35"/>
      <c r="C398" s="35"/>
      <c r="D398" s="35"/>
      <c r="E398" s="199" t="s">
        <v>15</v>
      </c>
      <c r="F398" s="200"/>
      <c r="G398" s="37">
        <v>492.4</v>
      </c>
    </row>
    <row r="399" spans="1:7" ht="15" customHeight="1">
      <c r="A399" s="34"/>
      <c r="B399" s="35"/>
      <c r="C399" s="35"/>
      <c r="D399" s="35"/>
      <c r="E399" s="199" t="s">
        <v>16</v>
      </c>
      <c r="F399" s="200"/>
      <c r="G399" s="37">
        <v>635.20000000000005</v>
      </c>
    </row>
    <row r="400" spans="1:7" ht="10.15" customHeight="1">
      <c r="A400" s="34"/>
      <c r="B400" s="35"/>
      <c r="C400" s="201"/>
      <c r="D400" s="201"/>
      <c r="E400" s="35"/>
      <c r="F400" s="35"/>
      <c r="G400" s="38"/>
    </row>
    <row r="401" spans="1:7" ht="19.899999999999999" customHeight="1">
      <c r="A401" s="169" t="s">
        <v>839</v>
      </c>
      <c r="B401" s="170"/>
      <c r="C401" s="170"/>
      <c r="D401" s="170"/>
      <c r="E401" s="170"/>
      <c r="F401" s="170"/>
      <c r="G401" s="171"/>
    </row>
    <row r="402" spans="1:7" ht="15" customHeight="1">
      <c r="A402" s="172" t="s">
        <v>17</v>
      </c>
      <c r="B402" s="173"/>
      <c r="C402" s="1" t="s">
        <v>1</v>
      </c>
      <c r="D402" s="1" t="s">
        <v>2</v>
      </c>
      <c r="E402" s="1" t="s">
        <v>3</v>
      </c>
      <c r="F402" s="1" t="s">
        <v>4</v>
      </c>
      <c r="G402" s="31" t="s">
        <v>5</v>
      </c>
    </row>
    <row r="403" spans="1:7" ht="15" customHeight="1">
      <c r="A403" s="32" t="s">
        <v>166</v>
      </c>
      <c r="B403" s="3" t="s">
        <v>167</v>
      </c>
      <c r="C403" s="2" t="s">
        <v>20</v>
      </c>
      <c r="D403" s="2" t="s">
        <v>44</v>
      </c>
      <c r="E403" s="4">
        <v>1</v>
      </c>
      <c r="F403" s="5">
        <v>652.70000000000005</v>
      </c>
      <c r="G403" s="33">
        <v>652.70000000000005</v>
      </c>
    </row>
    <row r="404" spans="1:7" ht="15" customHeight="1">
      <c r="A404" s="34"/>
      <c r="B404" s="35"/>
      <c r="C404" s="35"/>
      <c r="D404" s="35"/>
      <c r="E404" s="174" t="s">
        <v>28</v>
      </c>
      <c r="F404" s="175"/>
      <c r="G404" s="36">
        <v>652.70000000000005</v>
      </c>
    </row>
    <row r="405" spans="1:7" ht="15" customHeight="1">
      <c r="A405" s="172" t="s">
        <v>0</v>
      </c>
      <c r="B405" s="173"/>
      <c r="C405" s="1" t="s">
        <v>1</v>
      </c>
      <c r="D405" s="1" t="s">
        <v>2</v>
      </c>
      <c r="E405" s="1" t="s">
        <v>3</v>
      </c>
      <c r="F405" s="1" t="s">
        <v>4</v>
      </c>
      <c r="G405" s="31" t="s">
        <v>5</v>
      </c>
    </row>
    <row r="406" spans="1:7" ht="15" customHeight="1">
      <c r="A406" s="32" t="s">
        <v>152</v>
      </c>
      <c r="B406" s="3" t="s">
        <v>153</v>
      </c>
      <c r="C406" s="2" t="s">
        <v>20</v>
      </c>
      <c r="D406" s="2" t="s">
        <v>12</v>
      </c>
      <c r="E406" s="4">
        <v>3</v>
      </c>
      <c r="F406" s="5">
        <v>17.75</v>
      </c>
      <c r="G406" s="33">
        <v>53.25</v>
      </c>
    </row>
    <row r="407" spans="1:7" ht="15" customHeight="1">
      <c r="A407" s="32" t="s">
        <v>154</v>
      </c>
      <c r="B407" s="3" t="s">
        <v>155</v>
      </c>
      <c r="C407" s="2" t="s">
        <v>20</v>
      </c>
      <c r="D407" s="2" t="s">
        <v>12</v>
      </c>
      <c r="E407" s="4">
        <v>3</v>
      </c>
      <c r="F407" s="5">
        <v>21.52</v>
      </c>
      <c r="G407" s="33">
        <v>64.56</v>
      </c>
    </row>
    <row r="408" spans="1:7" ht="15" customHeight="1">
      <c r="A408" s="34"/>
      <c r="B408" s="35"/>
      <c r="C408" s="35"/>
      <c r="D408" s="35"/>
      <c r="E408" s="174" t="s">
        <v>13</v>
      </c>
      <c r="F408" s="175"/>
      <c r="G408" s="36">
        <v>117.81</v>
      </c>
    </row>
    <row r="409" spans="1:7" ht="15" customHeight="1">
      <c r="A409" s="34"/>
      <c r="B409" s="35"/>
      <c r="C409" s="35"/>
      <c r="D409" s="35"/>
      <c r="E409" s="199" t="s">
        <v>14</v>
      </c>
      <c r="F409" s="200"/>
      <c r="G409" s="37">
        <v>770.51</v>
      </c>
    </row>
    <row r="410" spans="1:7" ht="15" customHeight="1">
      <c r="A410" s="34"/>
      <c r="B410" s="35"/>
      <c r="C410" s="35"/>
      <c r="D410" s="35"/>
      <c r="E410" s="199" t="s">
        <v>15</v>
      </c>
      <c r="F410" s="200"/>
      <c r="G410" s="37">
        <v>770.51</v>
      </c>
    </row>
    <row r="411" spans="1:7" ht="15" customHeight="1">
      <c r="A411" s="34"/>
      <c r="B411" s="35"/>
      <c r="C411" s="35"/>
      <c r="D411" s="35"/>
      <c r="E411" s="199" t="s">
        <v>16</v>
      </c>
      <c r="F411" s="200"/>
      <c r="G411" s="37">
        <v>993.96</v>
      </c>
    </row>
    <row r="412" spans="1:7" ht="10.15" customHeight="1">
      <c r="A412" s="34"/>
      <c r="B412" s="35"/>
      <c r="C412" s="201"/>
      <c r="D412" s="201"/>
      <c r="E412" s="35"/>
      <c r="F412" s="35"/>
      <c r="G412" s="38"/>
    </row>
    <row r="413" spans="1:7" ht="19.899999999999999" customHeight="1">
      <c r="A413" s="169" t="s">
        <v>838</v>
      </c>
      <c r="B413" s="170"/>
      <c r="C413" s="170"/>
      <c r="D413" s="170"/>
      <c r="E413" s="170"/>
      <c r="F413" s="170"/>
      <c r="G413" s="171"/>
    </row>
    <row r="414" spans="1:7" ht="15" customHeight="1">
      <c r="A414" s="172" t="s">
        <v>17</v>
      </c>
      <c r="B414" s="173"/>
      <c r="C414" s="1" t="s">
        <v>1</v>
      </c>
      <c r="D414" s="1" t="s">
        <v>2</v>
      </c>
      <c r="E414" s="1" t="s">
        <v>3</v>
      </c>
      <c r="F414" s="1" t="s">
        <v>4</v>
      </c>
      <c r="G414" s="31" t="s">
        <v>5</v>
      </c>
    </row>
    <row r="415" spans="1:7" ht="15" customHeight="1">
      <c r="A415" s="32" t="s">
        <v>168</v>
      </c>
      <c r="B415" s="3" t="s">
        <v>169</v>
      </c>
      <c r="C415" s="2" t="s">
        <v>20</v>
      </c>
      <c r="D415" s="2" t="s">
        <v>44</v>
      </c>
      <c r="E415" s="4">
        <v>1</v>
      </c>
      <c r="F415" s="5">
        <v>68.790000000000006</v>
      </c>
      <c r="G415" s="33">
        <v>68.790000000000006</v>
      </c>
    </row>
    <row r="416" spans="1:7" ht="15" customHeight="1">
      <c r="A416" s="34"/>
      <c r="B416" s="35"/>
      <c r="C416" s="35"/>
      <c r="D416" s="35"/>
      <c r="E416" s="174" t="s">
        <v>28</v>
      </c>
      <c r="F416" s="175"/>
      <c r="G416" s="36">
        <v>68.790000000000006</v>
      </c>
    </row>
    <row r="417" spans="1:7" ht="15" customHeight="1">
      <c r="A417" s="172" t="s">
        <v>0</v>
      </c>
      <c r="B417" s="173"/>
      <c r="C417" s="1" t="s">
        <v>1</v>
      </c>
      <c r="D417" s="1" t="s">
        <v>2</v>
      </c>
      <c r="E417" s="1" t="s">
        <v>3</v>
      </c>
      <c r="F417" s="1" t="s">
        <v>4</v>
      </c>
      <c r="G417" s="31" t="s">
        <v>5</v>
      </c>
    </row>
    <row r="418" spans="1:7" ht="15" customHeight="1">
      <c r="A418" s="32" t="s">
        <v>152</v>
      </c>
      <c r="B418" s="3" t="s">
        <v>153</v>
      </c>
      <c r="C418" s="2" t="s">
        <v>20</v>
      </c>
      <c r="D418" s="2" t="s">
        <v>12</v>
      </c>
      <c r="E418" s="4">
        <v>0.6</v>
      </c>
      <c r="F418" s="5">
        <v>17.75</v>
      </c>
      <c r="G418" s="33">
        <v>10.65</v>
      </c>
    </row>
    <row r="419" spans="1:7" ht="15" customHeight="1">
      <c r="A419" s="32" t="s">
        <v>154</v>
      </c>
      <c r="B419" s="3" t="s">
        <v>155</v>
      </c>
      <c r="C419" s="2" t="s">
        <v>20</v>
      </c>
      <c r="D419" s="2" t="s">
        <v>12</v>
      </c>
      <c r="E419" s="4">
        <v>1.2</v>
      </c>
      <c r="F419" s="5">
        <v>21.52</v>
      </c>
      <c r="G419" s="33">
        <v>25.824000000000002</v>
      </c>
    </row>
    <row r="420" spans="1:7" ht="15" customHeight="1">
      <c r="A420" s="34"/>
      <c r="B420" s="35"/>
      <c r="C420" s="35"/>
      <c r="D420" s="35"/>
      <c r="E420" s="174" t="s">
        <v>13</v>
      </c>
      <c r="F420" s="175"/>
      <c r="G420" s="36">
        <v>36.47</v>
      </c>
    </row>
    <row r="421" spans="1:7" ht="15" customHeight="1">
      <c r="A421" s="34"/>
      <c r="B421" s="35"/>
      <c r="C421" s="35"/>
      <c r="D421" s="35"/>
      <c r="E421" s="199" t="s">
        <v>14</v>
      </c>
      <c r="F421" s="200"/>
      <c r="G421" s="37">
        <v>105.26</v>
      </c>
    </row>
    <row r="422" spans="1:7" ht="15" customHeight="1">
      <c r="A422" s="34"/>
      <c r="B422" s="35"/>
      <c r="C422" s="35"/>
      <c r="D422" s="35"/>
      <c r="E422" s="199" t="s">
        <v>15</v>
      </c>
      <c r="F422" s="200"/>
      <c r="G422" s="37">
        <v>105.26</v>
      </c>
    </row>
    <row r="423" spans="1:7" ht="15" customHeight="1">
      <c r="A423" s="34"/>
      <c r="B423" s="35"/>
      <c r="C423" s="35"/>
      <c r="D423" s="35"/>
      <c r="E423" s="199" t="s">
        <v>16</v>
      </c>
      <c r="F423" s="200"/>
      <c r="G423" s="37">
        <v>135.79</v>
      </c>
    </row>
    <row r="424" spans="1:7" ht="10.15" customHeight="1">
      <c r="A424" s="34"/>
      <c r="B424" s="35"/>
      <c r="C424" s="201"/>
      <c r="D424" s="201"/>
      <c r="E424" s="35"/>
      <c r="F424" s="35"/>
      <c r="G424" s="38"/>
    </row>
    <row r="425" spans="1:7" ht="19.899999999999999" customHeight="1">
      <c r="A425" s="169" t="s">
        <v>837</v>
      </c>
      <c r="B425" s="170"/>
      <c r="C425" s="170"/>
      <c r="D425" s="170"/>
      <c r="E425" s="170"/>
      <c r="F425" s="170"/>
      <c r="G425" s="171"/>
    </row>
    <row r="426" spans="1:7" ht="15" customHeight="1">
      <c r="A426" s="172" t="s">
        <v>17</v>
      </c>
      <c r="B426" s="173"/>
      <c r="C426" s="1" t="s">
        <v>1</v>
      </c>
      <c r="D426" s="1" t="s">
        <v>2</v>
      </c>
      <c r="E426" s="1" t="s">
        <v>3</v>
      </c>
      <c r="F426" s="1" t="s">
        <v>4</v>
      </c>
      <c r="G426" s="31" t="s">
        <v>5</v>
      </c>
    </row>
    <row r="427" spans="1:7" ht="15" customHeight="1">
      <c r="A427" s="32" t="s">
        <v>170</v>
      </c>
      <c r="B427" s="3" t="s">
        <v>171</v>
      </c>
      <c r="C427" s="2" t="s">
        <v>20</v>
      </c>
      <c r="D427" s="2" t="s">
        <v>44</v>
      </c>
      <c r="E427" s="4">
        <v>1</v>
      </c>
      <c r="F427" s="5">
        <v>281.94</v>
      </c>
      <c r="G427" s="33">
        <v>281.94</v>
      </c>
    </row>
    <row r="428" spans="1:7" ht="15" customHeight="1">
      <c r="A428" s="34"/>
      <c r="B428" s="35"/>
      <c r="C428" s="35"/>
      <c r="D428" s="35"/>
      <c r="E428" s="174" t="s">
        <v>28</v>
      </c>
      <c r="F428" s="175"/>
      <c r="G428" s="36">
        <v>281.94</v>
      </c>
    </row>
    <row r="429" spans="1:7" ht="15" customHeight="1">
      <c r="A429" s="172" t="s">
        <v>0</v>
      </c>
      <c r="B429" s="173"/>
      <c r="C429" s="1" t="s">
        <v>1</v>
      </c>
      <c r="D429" s="1" t="s">
        <v>2</v>
      </c>
      <c r="E429" s="1" t="s">
        <v>3</v>
      </c>
      <c r="F429" s="1" t="s">
        <v>4</v>
      </c>
      <c r="G429" s="31" t="s">
        <v>5</v>
      </c>
    </row>
    <row r="430" spans="1:7" ht="15" customHeight="1">
      <c r="A430" s="32" t="s">
        <v>152</v>
      </c>
      <c r="B430" s="3" t="s">
        <v>153</v>
      </c>
      <c r="C430" s="2" t="s">
        <v>20</v>
      </c>
      <c r="D430" s="2" t="s">
        <v>12</v>
      </c>
      <c r="E430" s="4">
        <v>1</v>
      </c>
      <c r="F430" s="5">
        <v>17.75</v>
      </c>
      <c r="G430" s="33">
        <v>17.75</v>
      </c>
    </row>
    <row r="431" spans="1:7" ht="15" customHeight="1">
      <c r="A431" s="32" t="s">
        <v>154</v>
      </c>
      <c r="B431" s="3" t="s">
        <v>155</v>
      </c>
      <c r="C431" s="2" t="s">
        <v>20</v>
      </c>
      <c r="D431" s="2" t="s">
        <v>12</v>
      </c>
      <c r="E431" s="4">
        <v>1</v>
      </c>
      <c r="F431" s="5">
        <v>21.52</v>
      </c>
      <c r="G431" s="33">
        <v>21.52</v>
      </c>
    </row>
    <row r="432" spans="1:7" ht="15" customHeight="1">
      <c r="A432" s="34"/>
      <c r="B432" s="35"/>
      <c r="C432" s="35"/>
      <c r="D432" s="35"/>
      <c r="E432" s="174" t="s">
        <v>13</v>
      </c>
      <c r="F432" s="175"/>
      <c r="G432" s="36">
        <v>39.270000000000003</v>
      </c>
    </row>
    <row r="433" spans="1:7" ht="15" customHeight="1">
      <c r="A433" s="34"/>
      <c r="B433" s="35"/>
      <c r="C433" s="35"/>
      <c r="D433" s="35"/>
      <c r="E433" s="199" t="s">
        <v>14</v>
      </c>
      <c r="F433" s="200"/>
      <c r="G433" s="37">
        <v>321.20999999999998</v>
      </c>
    </row>
    <row r="434" spans="1:7" ht="15" customHeight="1">
      <c r="A434" s="34"/>
      <c r="B434" s="35"/>
      <c r="C434" s="35"/>
      <c r="D434" s="35"/>
      <c r="E434" s="199" t="s">
        <v>15</v>
      </c>
      <c r="F434" s="200"/>
      <c r="G434" s="37">
        <v>321.20999999999998</v>
      </c>
    </row>
    <row r="435" spans="1:7" ht="15" customHeight="1">
      <c r="A435" s="34"/>
      <c r="B435" s="35"/>
      <c r="C435" s="35"/>
      <c r="D435" s="35"/>
      <c r="E435" s="199" t="s">
        <v>16</v>
      </c>
      <c r="F435" s="200"/>
      <c r="G435" s="37">
        <v>414.36</v>
      </c>
    </row>
    <row r="436" spans="1:7" ht="10.15" customHeight="1">
      <c r="A436" s="34"/>
      <c r="B436" s="35"/>
      <c r="C436" s="201"/>
      <c r="D436" s="201"/>
      <c r="E436" s="35"/>
      <c r="F436" s="35"/>
      <c r="G436" s="38"/>
    </row>
    <row r="437" spans="1:7" ht="19.899999999999999" customHeight="1">
      <c r="A437" s="169" t="s">
        <v>836</v>
      </c>
      <c r="B437" s="170"/>
      <c r="C437" s="170"/>
      <c r="D437" s="170"/>
      <c r="E437" s="170"/>
      <c r="F437" s="170"/>
      <c r="G437" s="171"/>
    </row>
    <row r="438" spans="1:7" ht="15" customHeight="1">
      <c r="A438" s="172" t="s">
        <v>17</v>
      </c>
      <c r="B438" s="173"/>
      <c r="C438" s="1" t="s">
        <v>1</v>
      </c>
      <c r="D438" s="1" t="s">
        <v>2</v>
      </c>
      <c r="E438" s="1" t="s">
        <v>3</v>
      </c>
      <c r="F438" s="1" t="s">
        <v>4</v>
      </c>
      <c r="G438" s="31" t="s">
        <v>5</v>
      </c>
    </row>
    <row r="439" spans="1:7" ht="15" customHeight="1">
      <c r="A439" s="32" t="s">
        <v>156</v>
      </c>
      <c r="B439" s="3" t="s">
        <v>157</v>
      </c>
      <c r="C439" s="2" t="s">
        <v>20</v>
      </c>
      <c r="D439" s="2" t="s">
        <v>44</v>
      </c>
      <c r="E439" s="4">
        <v>3</v>
      </c>
      <c r="F439" s="5">
        <v>2.41</v>
      </c>
      <c r="G439" s="33">
        <v>7.23</v>
      </c>
    </row>
    <row r="440" spans="1:7" ht="15" customHeight="1">
      <c r="A440" s="32" t="s">
        <v>172</v>
      </c>
      <c r="B440" s="3" t="s">
        <v>173</v>
      </c>
      <c r="C440" s="2" t="s">
        <v>20</v>
      </c>
      <c r="D440" s="2" t="s">
        <v>147</v>
      </c>
      <c r="E440" s="4">
        <v>9</v>
      </c>
      <c r="F440" s="5">
        <v>10.93</v>
      </c>
      <c r="G440" s="33">
        <v>98.37</v>
      </c>
    </row>
    <row r="441" spans="1:7" ht="15" customHeight="1">
      <c r="A441" s="32" t="s">
        <v>174</v>
      </c>
      <c r="B441" s="3" t="s">
        <v>175</v>
      </c>
      <c r="C441" s="2" t="s">
        <v>20</v>
      </c>
      <c r="D441" s="2" t="s">
        <v>44</v>
      </c>
      <c r="E441" s="4">
        <v>1</v>
      </c>
      <c r="F441" s="5">
        <v>5.96</v>
      </c>
      <c r="G441" s="33">
        <v>5.96</v>
      </c>
    </row>
    <row r="442" spans="1:7" ht="15" customHeight="1">
      <c r="A442" s="32" t="s">
        <v>176</v>
      </c>
      <c r="B442" s="3" t="s">
        <v>177</v>
      </c>
      <c r="C442" s="2" t="s">
        <v>20</v>
      </c>
      <c r="D442" s="2" t="s">
        <v>44</v>
      </c>
      <c r="E442" s="4">
        <v>1</v>
      </c>
      <c r="F442" s="5">
        <v>85.18</v>
      </c>
      <c r="G442" s="33">
        <v>85.18</v>
      </c>
    </row>
    <row r="443" spans="1:7" ht="15" customHeight="1">
      <c r="A443" s="32" t="s">
        <v>178</v>
      </c>
      <c r="B443" s="3" t="s">
        <v>179</v>
      </c>
      <c r="C443" s="2" t="s">
        <v>20</v>
      </c>
      <c r="D443" s="2" t="s">
        <v>147</v>
      </c>
      <c r="E443" s="4">
        <v>3</v>
      </c>
      <c r="F443" s="5">
        <v>9.4700000000000006</v>
      </c>
      <c r="G443" s="33">
        <v>28.41</v>
      </c>
    </row>
    <row r="444" spans="1:7" ht="15" customHeight="1">
      <c r="A444" s="32" t="s">
        <v>180</v>
      </c>
      <c r="B444" s="3" t="s">
        <v>181</v>
      </c>
      <c r="C444" s="2" t="s">
        <v>20</v>
      </c>
      <c r="D444" s="2" t="s">
        <v>44</v>
      </c>
      <c r="E444" s="4">
        <v>1</v>
      </c>
      <c r="F444" s="5">
        <v>4.5599999999999996</v>
      </c>
      <c r="G444" s="33">
        <v>4.5599999999999996</v>
      </c>
    </row>
    <row r="445" spans="1:7" ht="15" customHeight="1">
      <c r="A445" s="32" t="s">
        <v>182</v>
      </c>
      <c r="B445" s="3" t="s">
        <v>183</v>
      </c>
      <c r="C445" s="2" t="s">
        <v>20</v>
      </c>
      <c r="D445" s="2" t="s">
        <v>44</v>
      </c>
      <c r="E445" s="4">
        <v>1</v>
      </c>
      <c r="F445" s="5">
        <v>181.43</v>
      </c>
      <c r="G445" s="33">
        <v>181.43</v>
      </c>
    </row>
    <row r="446" spans="1:7" ht="15" customHeight="1">
      <c r="A446" s="34"/>
      <c r="B446" s="35"/>
      <c r="C446" s="35"/>
      <c r="D446" s="35"/>
      <c r="E446" s="174" t="s">
        <v>28</v>
      </c>
      <c r="F446" s="175"/>
      <c r="G446" s="36">
        <v>411.14</v>
      </c>
    </row>
    <row r="447" spans="1:7" ht="15" customHeight="1">
      <c r="A447" s="172" t="s">
        <v>0</v>
      </c>
      <c r="B447" s="173"/>
      <c r="C447" s="1" t="s">
        <v>1</v>
      </c>
      <c r="D447" s="1" t="s">
        <v>2</v>
      </c>
      <c r="E447" s="1" t="s">
        <v>3</v>
      </c>
      <c r="F447" s="1" t="s">
        <v>4</v>
      </c>
      <c r="G447" s="31" t="s">
        <v>5</v>
      </c>
    </row>
    <row r="448" spans="1:7" ht="15" customHeight="1">
      <c r="A448" s="32" t="s">
        <v>152</v>
      </c>
      <c r="B448" s="3" t="s">
        <v>153</v>
      </c>
      <c r="C448" s="2" t="s">
        <v>20</v>
      </c>
      <c r="D448" s="2" t="s">
        <v>12</v>
      </c>
      <c r="E448" s="4">
        <v>4.4000000000000004</v>
      </c>
      <c r="F448" s="5">
        <v>17.75</v>
      </c>
      <c r="G448" s="33">
        <v>78.099999999999994</v>
      </c>
    </row>
    <row r="449" spans="1:7" ht="15" customHeight="1">
      <c r="A449" s="32" t="s">
        <v>154</v>
      </c>
      <c r="B449" s="3" t="s">
        <v>155</v>
      </c>
      <c r="C449" s="2" t="s">
        <v>20</v>
      </c>
      <c r="D449" s="2" t="s">
        <v>12</v>
      </c>
      <c r="E449" s="4">
        <v>4.4000000000000004</v>
      </c>
      <c r="F449" s="5">
        <v>21.52</v>
      </c>
      <c r="G449" s="33">
        <v>94.688000000000002</v>
      </c>
    </row>
    <row r="450" spans="1:7" ht="15" customHeight="1">
      <c r="A450" s="34"/>
      <c r="B450" s="35"/>
      <c r="C450" s="35"/>
      <c r="D450" s="35"/>
      <c r="E450" s="174" t="s">
        <v>13</v>
      </c>
      <c r="F450" s="175"/>
      <c r="G450" s="36">
        <v>172.79</v>
      </c>
    </row>
    <row r="451" spans="1:7" ht="15" customHeight="1">
      <c r="A451" s="34"/>
      <c r="B451" s="35"/>
      <c r="C451" s="35"/>
      <c r="D451" s="35"/>
      <c r="E451" s="199" t="s">
        <v>14</v>
      </c>
      <c r="F451" s="200"/>
      <c r="G451" s="37">
        <v>583.92999999999995</v>
      </c>
    </row>
    <row r="452" spans="1:7" ht="15" customHeight="1">
      <c r="A452" s="34"/>
      <c r="B452" s="35"/>
      <c r="C452" s="35"/>
      <c r="D452" s="35"/>
      <c r="E452" s="199" t="s">
        <v>15</v>
      </c>
      <c r="F452" s="200"/>
      <c r="G452" s="37">
        <v>583.92999999999995</v>
      </c>
    </row>
    <row r="453" spans="1:7" ht="15" customHeight="1">
      <c r="A453" s="34"/>
      <c r="B453" s="35"/>
      <c r="C453" s="35"/>
      <c r="D453" s="35"/>
      <c r="E453" s="199" t="s">
        <v>16</v>
      </c>
      <c r="F453" s="200"/>
      <c r="G453" s="37">
        <v>753.27</v>
      </c>
    </row>
    <row r="454" spans="1:7" ht="10.15" customHeight="1">
      <c r="A454" s="34"/>
      <c r="B454" s="35"/>
      <c r="C454" s="201"/>
      <c r="D454" s="201"/>
      <c r="E454" s="35"/>
      <c r="F454" s="35"/>
      <c r="G454" s="38"/>
    </row>
    <row r="455" spans="1:7" ht="19.899999999999999" customHeight="1">
      <c r="A455" s="169" t="s">
        <v>835</v>
      </c>
      <c r="B455" s="170"/>
      <c r="C455" s="170"/>
      <c r="D455" s="170"/>
      <c r="E455" s="170"/>
      <c r="F455" s="170"/>
      <c r="G455" s="171"/>
    </row>
    <row r="456" spans="1:7" ht="15" customHeight="1">
      <c r="A456" s="172" t="s">
        <v>0</v>
      </c>
      <c r="B456" s="173"/>
      <c r="C456" s="1" t="s">
        <v>1</v>
      </c>
      <c r="D456" s="1" t="s">
        <v>2</v>
      </c>
      <c r="E456" s="1" t="s">
        <v>3</v>
      </c>
      <c r="F456" s="1" t="s">
        <v>4</v>
      </c>
      <c r="G456" s="31" t="s">
        <v>5</v>
      </c>
    </row>
    <row r="457" spans="1:7" ht="15" customHeight="1">
      <c r="A457" s="32" t="s">
        <v>184</v>
      </c>
      <c r="B457" s="3" t="s">
        <v>185</v>
      </c>
      <c r="C457" s="2" t="s">
        <v>20</v>
      </c>
      <c r="D457" s="2" t="s">
        <v>21</v>
      </c>
      <c r="E457" s="4">
        <v>0.88</v>
      </c>
      <c r="F457" s="5">
        <v>92.56</v>
      </c>
      <c r="G457" s="33">
        <v>81.452799999999996</v>
      </c>
    </row>
    <row r="458" spans="1:7" ht="15" customHeight="1">
      <c r="A458" s="32" t="s">
        <v>186</v>
      </c>
      <c r="B458" s="3" t="s">
        <v>187</v>
      </c>
      <c r="C458" s="2" t="s">
        <v>20</v>
      </c>
      <c r="D458" s="2" t="s">
        <v>21</v>
      </c>
      <c r="E458" s="4">
        <v>0.97</v>
      </c>
      <c r="F458" s="5">
        <v>10.89</v>
      </c>
      <c r="G458" s="33">
        <v>10.5633</v>
      </c>
    </row>
    <row r="459" spans="1:7" ht="15" customHeight="1">
      <c r="A459" s="32" t="s">
        <v>188</v>
      </c>
      <c r="B459" s="3" t="s">
        <v>189</v>
      </c>
      <c r="C459" s="2" t="s">
        <v>20</v>
      </c>
      <c r="D459" s="2" t="s">
        <v>21</v>
      </c>
      <c r="E459" s="4">
        <v>0.16</v>
      </c>
      <c r="F459" s="5">
        <v>49.19</v>
      </c>
      <c r="G459" s="33">
        <v>7.8704000000000001</v>
      </c>
    </row>
    <row r="460" spans="1:7" ht="19.899999999999999" customHeight="1">
      <c r="A460" s="32" t="s">
        <v>190</v>
      </c>
      <c r="B460" s="3" t="s">
        <v>191</v>
      </c>
      <c r="C460" s="2" t="s">
        <v>20</v>
      </c>
      <c r="D460" s="2" t="s">
        <v>72</v>
      </c>
      <c r="E460" s="4">
        <v>3.4000000000000002E-2</v>
      </c>
      <c r="F460" s="5">
        <v>3218.82</v>
      </c>
      <c r="G460" s="33">
        <v>109.43988</v>
      </c>
    </row>
    <row r="461" spans="1:7" ht="15" customHeight="1">
      <c r="A461" s="32" t="s">
        <v>135</v>
      </c>
      <c r="B461" s="3" t="s">
        <v>136</v>
      </c>
      <c r="C461" s="2" t="s">
        <v>20</v>
      </c>
      <c r="D461" s="2" t="s">
        <v>72</v>
      </c>
      <c r="E461" s="4">
        <v>0.26</v>
      </c>
      <c r="F461" s="5">
        <v>51.27</v>
      </c>
      <c r="G461" s="33">
        <v>13.3302</v>
      </c>
    </row>
    <row r="462" spans="1:7" ht="15" customHeight="1">
      <c r="A462" s="32" t="s">
        <v>192</v>
      </c>
      <c r="B462" s="3" t="s">
        <v>193</v>
      </c>
      <c r="C462" s="2" t="s">
        <v>20</v>
      </c>
      <c r="D462" s="2" t="s">
        <v>72</v>
      </c>
      <c r="E462" s="4">
        <v>2.5000000000000001E-2</v>
      </c>
      <c r="F462" s="5">
        <v>704.84</v>
      </c>
      <c r="G462" s="33">
        <v>17.620999999999999</v>
      </c>
    </row>
    <row r="463" spans="1:7" ht="15" customHeight="1">
      <c r="A463" s="32" t="s">
        <v>194</v>
      </c>
      <c r="B463" s="3" t="s">
        <v>195</v>
      </c>
      <c r="C463" s="2" t="s">
        <v>20</v>
      </c>
      <c r="D463" s="2" t="s">
        <v>21</v>
      </c>
      <c r="E463" s="4">
        <v>0.97</v>
      </c>
      <c r="F463" s="5">
        <v>44.47</v>
      </c>
      <c r="G463" s="33">
        <v>43.135899999999999</v>
      </c>
    </row>
    <row r="464" spans="1:7" ht="15" customHeight="1">
      <c r="A464" s="34"/>
      <c r="B464" s="35"/>
      <c r="C464" s="35"/>
      <c r="D464" s="35"/>
      <c r="E464" s="174" t="s">
        <v>13</v>
      </c>
      <c r="F464" s="175"/>
      <c r="G464" s="36">
        <v>283.41000000000003</v>
      </c>
    </row>
    <row r="465" spans="1:7" ht="15" customHeight="1">
      <c r="A465" s="34"/>
      <c r="B465" s="35"/>
      <c r="C465" s="35"/>
      <c r="D465" s="35"/>
      <c r="E465" s="199" t="s">
        <v>14</v>
      </c>
      <c r="F465" s="200"/>
      <c r="G465" s="37">
        <v>283.41000000000003</v>
      </c>
    </row>
    <row r="466" spans="1:7" ht="15" customHeight="1">
      <c r="A466" s="34"/>
      <c r="B466" s="35"/>
      <c r="C466" s="35"/>
      <c r="D466" s="35"/>
      <c r="E466" s="199" t="s">
        <v>15</v>
      </c>
      <c r="F466" s="200"/>
      <c r="G466" s="37">
        <v>283.41000000000003</v>
      </c>
    </row>
    <row r="467" spans="1:7" ht="15" customHeight="1">
      <c r="A467" s="34"/>
      <c r="B467" s="35"/>
      <c r="C467" s="35"/>
      <c r="D467" s="35"/>
      <c r="E467" s="199" t="s">
        <v>16</v>
      </c>
      <c r="F467" s="200"/>
      <c r="G467" s="37">
        <v>365.6</v>
      </c>
    </row>
    <row r="468" spans="1:7" ht="10.15" customHeight="1">
      <c r="A468" s="34"/>
      <c r="B468" s="35"/>
      <c r="C468" s="201"/>
      <c r="D468" s="201"/>
      <c r="E468" s="35"/>
      <c r="F468" s="35"/>
      <c r="G468" s="38"/>
    </row>
    <row r="469" spans="1:7" ht="19.899999999999999" customHeight="1">
      <c r="A469" s="169" t="s">
        <v>834</v>
      </c>
      <c r="B469" s="170"/>
      <c r="C469" s="170"/>
      <c r="D469" s="170"/>
      <c r="E469" s="170"/>
      <c r="F469" s="170"/>
      <c r="G469" s="171"/>
    </row>
    <row r="470" spans="1:7" ht="15" customHeight="1">
      <c r="A470" s="172" t="s">
        <v>17</v>
      </c>
      <c r="B470" s="173"/>
      <c r="C470" s="1" t="s">
        <v>1</v>
      </c>
      <c r="D470" s="1" t="s">
        <v>2</v>
      </c>
      <c r="E470" s="1" t="s">
        <v>3</v>
      </c>
      <c r="F470" s="1" t="s">
        <v>4</v>
      </c>
      <c r="G470" s="31" t="s">
        <v>5</v>
      </c>
    </row>
    <row r="471" spans="1:7" ht="15" customHeight="1">
      <c r="A471" s="32" t="s">
        <v>196</v>
      </c>
      <c r="B471" s="3" t="s">
        <v>197</v>
      </c>
      <c r="C471" s="2" t="s">
        <v>20</v>
      </c>
      <c r="D471" s="2" t="s">
        <v>147</v>
      </c>
      <c r="E471" s="4">
        <v>1</v>
      </c>
      <c r="F471" s="5">
        <v>7.33</v>
      </c>
      <c r="G471" s="33">
        <v>7.33</v>
      </c>
    </row>
    <row r="472" spans="1:7" ht="15" customHeight="1">
      <c r="A472" s="34"/>
      <c r="B472" s="35"/>
      <c r="C472" s="35"/>
      <c r="D472" s="35"/>
      <c r="E472" s="174" t="s">
        <v>28</v>
      </c>
      <c r="F472" s="175"/>
      <c r="G472" s="36">
        <v>7.33</v>
      </c>
    </row>
    <row r="473" spans="1:7" ht="15" customHeight="1">
      <c r="A473" s="172" t="s">
        <v>0</v>
      </c>
      <c r="B473" s="173"/>
      <c r="C473" s="1" t="s">
        <v>1</v>
      </c>
      <c r="D473" s="1" t="s">
        <v>2</v>
      </c>
      <c r="E473" s="1" t="s">
        <v>3</v>
      </c>
      <c r="F473" s="1" t="s">
        <v>4</v>
      </c>
      <c r="G473" s="31" t="s">
        <v>5</v>
      </c>
    </row>
    <row r="474" spans="1:7" ht="15" customHeight="1">
      <c r="A474" s="32" t="s">
        <v>152</v>
      </c>
      <c r="B474" s="3" t="s">
        <v>153</v>
      </c>
      <c r="C474" s="2" t="s">
        <v>20</v>
      </c>
      <c r="D474" s="2" t="s">
        <v>12</v>
      </c>
      <c r="E474" s="4">
        <v>0.1</v>
      </c>
      <c r="F474" s="5">
        <v>17.75</v>
      </c>
      <c r="G474" s="33">
        <v>1.7749999999999999</v>
      </c>
    </row>
    <row r="475" spans="1:7" ht="15" customHeight="1">
      <c r="A475" s="32" t="s">
        <v>154</v>
      </c>
      <c r="B475" s="3" t="s">
        <v>155</v>
      </c>
      <c r="C475" s="2" t="s">
        <v>20</v>
      </c>
      <c r="D475" s="2" t="s">
        <v>12</v>
      </c>
      <c r="E475" s="4">
        <v>0.2</v>
      </c>
      <c r="F475" s="5">
        <v>21.52</v>
      </c>
      <c r="G475" s="33">
        <v>4.3040000000000003</v>
      </c>
    </row>
    <row r="476" spans="1:7" ht="15" customHeight="1">
      <c r="A476" s="34"/>
      <c r="B476" s="35"/>
      <c r="C476" s="35"/>
      <c r="D476" s="35"/>
      <c r="E476" s="174" t="s">
        <v>13</v>
      </c>
      <c r="F476" s="175"/>
      <c r="G476" s="36">
        <v>6.08</v>
      </c>
    </row>
    <row r="477" spans="1:7" ht="15" customHeight="1">
      <c r="A477" s="34"/>
      <c r="B477" s="35"/>
      <c r="C477" s="35"/>
      <c r="D477" s="35"/>
      <c r="E477" s="199" t="s">
        <v>14</v>
      </c>
      <c r="F477" s="200"/>
      <c r="G477" s="37">
        <v>13.41</v>
      </c>
    </row>
    <row r="478" spans="1:7" ht="15" customHeight="1">
      <c r="A478" s="34"/>
      <c r="B478" s="35"/>
      <c r="C478" s="35"/>
      <c r="D478" s="35"/>
      <c r="E478" s="199" t="s">
        <v>15</v>
      </c>
      <c r="F478" s="200"/>
      <c r="G478" s="37">
        <v>13.41</v>
      </c>
    </row>
    <row r="479" spans="1:7" ht="15" customHeight="1">
      <c r="A479" s="34"/>
      <c r="B479" s="35"/>
      <c r="C479" s="35"/>
      <c r="D479" s="35"/>
      <c r="E479" s="199" t="s">
        <v>16</v>
      </c>
      <c r="F479" s="200"/>
      <c r="G479" s="37">
        <v>17.3</v>
      </c>
    </row>
    <row r="480" spans="1:7" ht="10.15" customHeight="1">
      <c r="A480" s="34"/>
      <c r="B480" s="35"/>
      <c r="C480" s="201"/>
      <c r="D480" s="201"/>
      <c r="E480" s="35"/>
      <c r="F480" s="35"/>
      <c r="G480" s="38"/>
    </row>
    <row r="481" spans="1:7" ht="19.899999999999999" customHeight="1">
      <c r="A481" s="169" t="s">
        <v>833</v>
      </c>
      <c r="B481" s="170"/>
      <c r="C481" s="170"/>
      <c r="D481" s="170"/>
      <c r="E481" s="170"/>
      <c r="F481" s="170"/>
      <c r="G481" s="171"/>
    </row>
    <row r="482" spans="1:7" ht="15" customHeight="1">
      <c r="A482" s="172" t="s">
        <v>17</v>
      </c>
      <c r="B482" s="173"/>
      <c r="C482" s="1" t="s">
        <v>1</v>
      </c>
      <c r="D482" s="1" t="s">
        <v>2</v>
      </c>
      <c r="E482" s="1" t="s">
        <v>3</v>
      </c>
      <c r="F482" s="1" t="s">
        <v>4</v>
      </c>
      <c r="G482" s="31" t="s">
        <v>5</v>
      </c>
    </row>
    <row r="483" spans="1:7" ht="15" customHeight="1">
      <c r="A483" s="32" t="s">
        <v>178</v>
      </c>
      <c r="B483" s="3" t="s">
        <v>179</v>
      </c>
      <c r="C483" s="2" t="s">
        <v>20</v>
      </c>
      <c r="D483" s="2" t="s">
        <v>147</v>
      </c>
      <c r="E483" s="4">
        <v>1</v>
      </c>
      <c r="F483" s="5">
        <v>9.4700000000000006</v>
      </c>
      <c r="G483" s="33">
        <v>9.4700000000000006</v>
      </c>
    </row>
    <row r="484" spans="1:7" ht="15" customHeight="1">
      <c r="A484" s="34"/>
      <c r="B484" s="35"/>
      <c r="C484" s="35"/>
      <c r="D484" s="35"/>
      <c r="E484" s="174" t="s">
        <v>28</v>
      </c>
      <c r="F484" s="175"/>
      <c r="G484" s="36">
        <v>9.4700000000000006</v>
      </c>
    </row>
    <row r="485" spans="1:7" ht="15" customHeight="1">
      <c r="A485" s="172" t="s">
        <v>0</v>
      </c>
      <c r="B485" s="173"/>
      <c r="C485" s="1" t="s">
        <v>1</v>
      </c>
      <c r="D485" s="1" t="s">
        <v>2</v>
      </c>
      <c r="E485" s="1" t="s">
        <v>3</v>
      </c>
      <c r="F485" s="1" t="s">
        <v>4</v>
      </c>
      <c r="G485" s="31" t="s">
        <v>5</v>
      </c>
    </row>
    <row r="486" spans="1:7" ht="15" customHeight="1">
      <c r="A486" s="32" t="s">
        <v>152</v>
      </c>
      <c r="B486" s="3" t="s">
        <v>153</v>
      </c>
      <c r="C486" s="2" t="s">
        <v>20</v>
      </c>
      <c r="D486" s="2" t="s">
        <v>12</v>
      </c>
      <c r="E486" s="4">
        <v>0.11</v>
      </c>
      <c r="F486" s="5">
        <v>17.75</v>
      </c>
      <c r="G486" s="33">
        <v>1.9524999999999999</v>
      </c>
    </row>
    <row r="487" spans="1:7" ht="15" customHeight="1">
      <c r="A487" s="32" t="s">
        <v>154</v>
      </c>
      <c r="B487" s="3" t="s">
        <v>155</v>
      </c>
      <c r="C487" s="2" t="s">
        <v>20</v>
      </c>
      <c r="D487" s="2" t="s">
        <v>12</v>
      </c>
      <c r="E487" s="4">
        <v>0.22</v>
      </c>
      <c r="F487" s="5">
        <v>21.52</v>
      </c>
      <c r="G487" s="33">
        <v>4.7343999999999999</v>
      </c>
    </row>
    <row r="488" spans="1:7" ht="15" customHeight="1">
      <c r="A488" s="34"/>
      <c r="B488" s="35"/>
      <c r="C488" s="35"/>
      <c r="D488" s="35"/>
      <c r="E488" s="174" t="s">
        <v>13</v>
      </c>
      <c r="F488" s="175"/>
      <c r="G488" s="36">
        <v>6.68</v>
      </c>
    </row>
    <row r="489" spans="1:7" ht="15" customHeight="1">
      <c r="A489" s="34"/>
      <c r="B489" s="35"/>
      <c r="C489" s="35"/>
      <c r="D489" s="35"/>
      <c r="E489" s="199" t="s">
        <v>14</v>
      </c>
      <c r="F489" s="200"/>
      <c r="G489" s="37">
        <v>16.149999999999999</v>
      </c>
    </row>
    <row r="490" spans="1:7" ht="15" customHeight="1">
      <c r="A490" s="34"/>
      <c r="B490" s="35"/>
      <c r="C490" s="35"/>
      <c r="D490" s="35"/>
      <c r="E490" s="199" t="s">
        <v>15</v>
      </c>
      <c r="F490" s="200"/>
      <c r="G490" s="37">
        <v>16.149999999999999</v>
      </c>
    </row>
    <row r="491" spans="1:7" ht="15" customHeight="1">
      <c r="A491" s="34"/>
      <c r="B491" s="35"/>
      <c r="C491" s="35"/>
      <c r="D491" s="35"/>
      <c r="E491" s="199" t="s">
        <v>16</v>
      </c>
      <c r="F491" s="200"/>
      <c r="G491" s="37">
        <v>20.83</v>
      </c>
    </row>
    <row r="492" spans="1:7" ht="10.15" customHeight="1">
      <c r="A492" s="34"/>
      <c r="B492" s="35"/>
      <c r="C492" s="201"/>
      <c r="D492" s="201"/>
      <c r="E492" s="35"/>
      <c r="F492" s="35"/>
      <c r="G492" s="38"/>
    </row>
    <row r="493" spans="1:7" ht="19.899999999999999" customHeight="1">
      <c r="A493" s="169" t="s">
        <v>832</v>
      </c>
      <c r="B493" s="170"/>
      <c r="C493" s="170"/>
      <c r="D493" s="170"/>
      <c r="E493" s="170"/>
      <c r="F493" s="170"/>
      <c r="G493" s="171"/>
    </row>
    <row r="494" spans="1:7" ht="15" customHeight="1">
      <c r="A494" s="172" t="s">
        <v>17</v>
      </c>
      <c r="B494" s="173"/>
      <c r="C494" s="1" t="s">
        <v>1</v>
      </c>
      <c r="D494" s="1" t="s">
        <v>2</v>
      </c>
      <c r="E494" s="1" t="s">
        <v>3</v>
      </c>
      <c r="F494" s="1" t="s">
        <v>4</v>
      </c>
      <c r="G494" s="31" t="s">
        <v>5</v>
      </c>
    </row>
    <row r="495" spans="1:7" ht="15" customHeight="1">
      <c r="A495" s="32" t="s">
        <v>198</v>
      </c>
      <c r="B495" s="3" t="s">
        <v>199</v>
      </c>
      <c r="C495" s="2" t="s">
        <v>20</v>
      </c>
      <c r="D495" s="2" t="s">
        <v>44</v>
      </c>
      <c r="E495" s="4">
        <v>1</v>
      </c>
      <c r="F495" s="5">
        <v>7.28</v>
      </c>
      <c r="G495" s="33">
        <v>7.28</v>
      </c>
    </row>
    <row r="496" spans="1:7" ht="15" customHeight="1">
      <c r="A496" s="34"/>
      <c r="B496" s="35"/>
      <c r="C496" s="35"/>
      <c r="D496" s="35"/>
      <c r="E496" s="174" t="s">
        <v>28</v>
      </c>
      <c r="F496" s="175"/>
      <c r="G496" s="36">
        <v>7.28</v>
      </c>
    </row>
    <row r="497" spans="1:7" ht="15" customHeight="1">
      <c r="A497" s="172" t="s">
        <v>0</v>
      </c>
      <c r="B497" s="173"/>
      <c r="C497" s="1" t="s">
        <v>1</v>
      </c>
      <c r="D497" s="1" t="s">
        <v>2</v>
      </c>
      <c r="E497" s="1" t="s">
        <v>3</v>
      </c>
      <c r="F497" s="1" t="s">
        <v>4</v>
      </c>
      <c r="G497" s="31" t="s">
        <v>5</v>
      </c>
    </row>
    <row r="498" spans="1:7" ht="15" customHeight="1">
      <c r="A498" s="32" t="s">
        <v>152</v>
      </c>
      <c r="B498" s="3" t="s">
        <v>153</v>
      </c>
      <c r="C498" s="2" t="s">
        <v>20</v>
      </c>
      <c r="D498" s="2" t="s">
        <v>12</v>
      </c>
      <c r="E498" s="4">
        <v>0.25</v>
      </c>
      <c r="F498" s="5">
        <v>17.75</v>
      </c>
      <c r="G498" s="33">
        <v>4.4375</v>
      </c>
    </row>
    <row r="499" spans="1:7" ht="15" customHeight="1">
      <c r="A499" s="32" t="s">
        <v>154</v>
      </c>
      <c r="B499" s="3" t="s">
        <v>155</v>
      </c>
      <c r="C499" s="2" t="s">
        <v>20</v>
      </c>
      <c r="D499" s="2" t="s">
        <v>12</v>
      </c>
      <c r="E499" s="4">
        <v>0.5</v>
      </c>
      <c r="F499" s="5">
        <v>21.52</v>
      </c>
      <c r="G499" s="33">
        <v>10.76</v>
      </c>
    </row>
    <row r="500" spans="1:7" ht="15" customHeight="1">
      <c r="A500" s="34"/>
      <c r="B500" s="35"/>
      <c r="C500" s="35"/>
      <c r="D500" s="35"/>
      <c r="E500" s="174" t="s">
        <v>13</v>
      </c>
      <c r="F500" s="175"/>
      <c r="G500" s="36">
        <v>15.2</v>
      </c>
    </row>
    <row r="501" spans="1:7" ht="15" customHeight="1">
      <c r="A501" s="34"/>
      <c r="B501" s="35"/>
      <c r="C501" s="35"/>
      <c r="D501" s="35"/>
      <c r="E501" s="199" t="s">
        <v>14</v>
      </c>
      <c r="F501" s="200"/>
      <c r="G501" s="37">
        <v>22.48</v>
      </c>
    </row>
    <row r="502" spans="1:7" ht="15" customHeight="1">
      <c r="A502" s="34"/>
      <c r="B502" s="35"/>
      <c r="C502" s="35"/>
      <c r="D502" s="35"/>
      <c r="E502" s="199" t="s">
        <v>15</v>
      </c>
      <c r="F502" s="200"/>
      <c r="G502" s="37">
        <v>22.48</v>
      </c>
    </row>
    <row r="503" spans="1:7" ht="15" customHeight="1">
      <c r="A503" s="34"/>
      <c r="B503" s="35"/>
      <c r="C503" s="35"/>
      <c r="D503" s="35"/>
      <c r="E503" s="199" t="s">
        <v>16</v>
      </c>
      <c r="F503" s="200"/>
      <c r="G503" s="37">
        <v>29</v>
      </c>
    </row>
    <row r="504" spans="1:7" ht="10.15" customHeight="1">
      <c r="A504" s="34"/>
      <c r="B504" s="35"/>
      <c r="C504" s="201"/>
      <c r="D504" s="201"/>
      <c r="E504" s="35"/>
      <c r="F504" s="35"/>
      <c r="G504" s="38"/>
    </row>
    <row r="505" spans="1:7" ht="19.899999999999999" customHeight="1">
      <c r="A505" s="169" t="s">
        <v>831</v>
      </c>
      <c r="B505" s="170"/>
      <c r="C505" s="170"/>
      <c r="D505" s="170"/>
      <c r="E505" s="170"/>
      <c r="F505" s="170"/>
      <c r="G505" s="171"/>
    </row>
    <row r="506" spans="1:7" ht="15" customHeight="1">
      <c r="A506" s="172" t="s">
        <v>17</v>
      </c>
      <c r="B506" s="173"/>
      <c r="C506" s="1" t="s">
        <v>1</v>
      </c>
      <c r="D506" s="1" t="s">
        <v>2</v>
      </c>
      <c r="E506" s="1" t="s">
        <v>3</v>
      </c>
      <c r="F506" s="1" t="s">
        <v>4</v>
      </c>
      <c r="G506" s="31" t="s">
        <v>5</v>
      </c>
    </row>
    <row r="507" spans="1:7" ht="15" customHeight="1">
      <c r="A507" s="32" t="s">
        <v>200</v>
      </c>
      <c r="B507" s="3" t="s">
        <v>201</v>
      </c>
      <c r="C507" s="2" t="s">
        <v>20</v>
      </c>
      <c r="D507" s="2" t="s">
        <v>44</v>
      </c>
      <c r="E507" s="4">
        <v>1</v>
      </c>
      <c r="F507" s="5">
        <v>22.85</v>
      </c>
      <c r="G507" s="33">
        <v>22.85</v>
      </c>
    </row>
    <row r="508" spans="1:7" ht="15" customHeight="1">
      <c r="A508" s="34"/>
      <c r="B508" s="35"/>
      <c r="C508" s="35"/>
      <c r="D508" s="35"/>
      <c r="E508" s="174" t="s">
        <v>28</v>
      </c>
      <c r="F508" s="175"/>
      <c r="G508" s="36">
        <v>22.85</v>
      </c>
    </row>
    <row r="509" spans="1:7" ht="15" customHeight="1">
      <c r="A509" s="172" t="s">
        <v>0</v>
      </c>
      <c r="B509" s="173"/>
      <c r="C509" s="1" t="s">
        <v>1</v>
      </c>
      <c r="D509" s="1" t="s">
        <v>2</v>
      </c>
      <c r="E509" s="1" t="s">
        <v>3</v>
      </c>
      <c r="F509" s="1" t="s">
        <v>4</v>
      </c>
      <c r="G509" s="31" t="s">
        <v>5</v>
      </c>
    </row>
    <row r="510" spans="1:7" ht="15" customHeight="1">
      <c r="A510" s="32" t="s">
        <v>152</v>
      </c>
      <c r="B510" s="3" t="s">
        <v>153</v>
      </c>
      <c r="C510" s="2" t="s">
        <v>20</v>
      </c>
      <c r="D510" s="2" t="s">
        <v>12</v>
      </c>
      <c r="E510" s="4">
        <v>0.5</v>
      </c>
      <c r="F510" s="5">
        <v>17.75</v>
      </c>
      <c r="G510" s="33">
        <v>8.875</v>
      </c>
    </row>
    <row r="511" spans="1:7" ht="15" customHeight="1">
      <c r="A511" s="32" t="s">
        <v>154</v>
      </c>
      <c r="B511" s="3" t="s">
        <v>155</v>
      </c>
      <c r="C511" s="2" t="s">
        <v>20</v>
      </c>
      <c r="D511" s="2" t="s">
        <v>12</v>
      </c>
      <c r="E511" s="4">
        <v>1</v>
      </c>
      <c r="F511" s="5">
        <v>21.52</v>
      </c>
      <c r="G511" s="33">
        <v>21.52</v>
      </c>
    </row>
    <row r="512" spans="1:7" ht="15" customHeight="1">
      <c r="A512" s="34"/>
      <c r="B512" s="35"/>
      <c r="C512" s="35"/>
      <c r="D512" s="35"/>
      <c r="E512" s="174" t="s">
        <v>13</v>
      </c>
      <c r="F512" s="175"/>
      <c r="G512" s="36">
        <v>30.4</v>
      </c>
    </row>
    <row r="513" spans="1:7" ht="15" customHeight="1">
      <c r="A513" s="34"/>
      <c r="B513" s="35"/>
      <c r="C513" s="35"/>
      <c r="D513" s="35"/>
      <c r="E513" s="199" t="s">
        <v>14</v>
      </c>
      <c r="F513" s="200"/>
      <c r="G513" s="37">
        <v>53.25</v>
      </c>
    </row>
    <row r="514" spans="1:7" ht="15" customHeight="1">
      <c r="A514" s="34"/>
      <c r="B514" s="35"/>
      <c r="C514" s="35"/>
      <c r="D514" s="35"/>
      <c r="E514" s="199" t="s">
        <v>15</v>
      </c>
      <c r="F514" s="200"/>
      <c r="G514" s="37">
        <v>53.25</v>
      </c>
    </row>
    <row r="515" spans="1:7" ht="15" customHeight="1">
      <c r="A515" s="34"/>
      <c r="B515" s="35"/>
      <c r="C515" s="35"/>
      <c r="D515" s="35"/>
      <c r="E515" s="199" t="s">
        <v>16</v>
      </c>
      <c r="F515" s="200"/>
      <c r="G515" s="37">
        <v>68.69</v>
      </c>
    </row>
    <row r="516" spans="1:7" ht="10.15" customHeight="1">
      <c r="A516" s="34"/>
      <c r="B516" s="35"/>
      <c r="C516" s="201"/>
      <c r="D516" s="201"/>
      <c r="E516" s="35"/>
      <c r="F516" s="35"/>
      <c r="G516" s="38"/>
    </row>
    <row r="517" spans="1:7" ht="19.899999999999999" customHeight="1">
      <c r="A517" s="169" t="s">
        <v>830</v>
      </c>
      <c r="B517" s="170"/>
      <c r="C517" s="170"/>
      <c r="D517" s="170"/>
      <c r="E517" s="170"/>
      <c r="F517" s="170"/>
      <c r="G517" s="171"/>
    </row>
    <row r="518" spans="1:7" ht="15" customHeight="1">
      <c r="A518" s="172" t="s">
        <v>17</v>
      </c>
      <c r="B518" s="173"/>
      <c r="C518" s="1" t="s">
        <v>1</v>
      </c>
      <c r="D518" s="1" t="s">
        <v>2</v>
      </c>
      <c r="E518" s="1" t="s">
        <v>3</v>
      </c>
      <c r="F518" s="1" t="s">
        <v>4</v>
      </c>
      <c r="G518" s="31" t="s">
        <v>5</v>
      </c>
    </row>
    <row r="519" spans="1:7" ht="19.899999999999999" customHeight="1">
      <c r="A519" s="32" t="s">
        <v>202</v>
      </c>
      <c r="B519" s="3" t="s">
        <v>203</v>
      </c>
      <c r="C519" s="2" t="s">
        <v>8</v>
      </c>
      <c r="D519" s="2" t="s">
        <v>44</v>
      </c>
      <c r="E519" s="4">
        <v>1</v>
      </c>
      <c r="F519" s="5">
        <v>15.13</v>
      </c>
      <c r="G519" s="33">
        <v>15.13</v>
      </c>
    </row>
    <row r="520" spans="1:7" ht="19.899999999999999" customHeight="1">
      <c r="A520" s="32" t="s">
        <v>204</v>
      </c>
      <c r="B520" s="3" t="s">
        <v>205</v>
      </c>
      <c r="C520" s="2" t="s">
        <v>8</v>
      </c>
      <c r="D520" s="2" t="s">
        <v>44</v>
      </c>
      <c r="E520" s="4">
        <v>1</v>
      </c>
      <c r="F520" s="5">
        <v>8.18</v>
      </c>
      <c r="G520" s="33">
        <v>8.18</v>
      </c>
    </row>
    <row r="521" spans="1:7" ht="15" customHeight="1">
      <c r="A521" s="34"/>
      <c r="B521" s="35"/>
      <c r="C521" s="35"/>
      <c r="D521" s="35"/>
      <c r="E521" s="174" t="s">
        <v>28</v>
      </c>
      <c r="F521" s="175"/>
      <c r="G521" s="36">
        <v>23.31</v>
      </c>
    </row>
    <row r="522" spans="1:7" ht="15" customHeight="1">
      <c r="A522" s="172" t="s">
        <v>0</v>
      </c>
      <c r="B522" s="173"/>
      <c r="C522" s="1" t="s">
        <v>1</v>
      </c>
      <c r="D522" s="1" t="s">
        <v>2</v>
      </c>
      <c r="E522" s="1" t="s">
        <v>3</v>
      </c>
      <c r="F522" s="1" t="s">
        <v>4</v>
      </c>
      <c r="G522" s="31" t="s">
        <v>5</v>
      </c>
    </row>
    <row r="523" spans="1:7" ht="15" customHeight="1">
      <c r="A523" s="32" t="s">
        <v>206</v>
      </c>
      <c r="B523" s="3" t="s">
        <v>153</v>
      </c>
      <c r="C523" s="2" t="s">
        <v>8</v>
      </c>
      <c r="D523" s="2" t="s">
        <v>12</v>
      </c>
      <c r="E523" s="4">
        <v>0.22309999999999999</v>
      </c>
      <c r="F523" s="5">
        <v>17.75</v>
      </c>
      <c r="G523" s="33">
        <v>3.9600249999999999</v>
      </c>
    </row>
    <row r="524" spans="1:7" ht="15" customHeight="1">
      <c r="A524" s="32" t="s">
        <v>207</v>
      </c>
      <c r="B524" s="3" t="s">
        <v>155</v>
      </c>
      <c r="C524" s="2" t="s">
        <v>8</v>
      </c>
      <c r="D524" s="2" t="s">
        <v>12</v>
      </c>
      <c r="E524" s="4">
        <v>0.53549999999999998</v>
      </c>
      <c r="F524" s="5">
        <v>21.52</v>
      </c>
      <c r="G524" s="33">
        <v>11.523960000000001</v>
      </c>
    </row>
    <row r="525" spans="1:7" ht="15" customHeight="1">
      <c r="A525" s="34"/>
      <c r="B525" s="35"/>
      <c r="C525" s="35"/>
      <c r="D525" s="35"/>
      <c r="E525" s="174" t="s">
        <v>13</v>
      </c>
      <c r="F525" s="175"/>
      <c r="G525" s="36">
        <v>15.48</v>
      </c>
    </row>
    <row r="526" spans="1:7" ht="15" customHeight="1">
      <c r="A526" s="34"/>
      <c r="B526" s="35"/>
      <c r="C526" s="35"/>
      <c r="D526" s="35"/>
      <c r="E526" s="199" t="s">
        <v>14</v>
      </c>
      <c r="F526" s="200"/>
      <c r="G526" s="37">
        <v>38.79</v>
      </c>
    </row>
    <row r="527" spans="1:7" ht="15" customHeight="1">
      <c r="A527" s="34"/>
      <c r="B527" s="35"/>
      <c r="C527" s="35"/>
      <c r="D527" s="35"/>
      <c r="E527" s="199" t="s">
        <v>15</v>
      </c>
      <c r="F527" s="200"/>
      <c r="G527" s="37">
        <v>38.79</v>
      </c>
    </row>
    <row r="528" spans="1:7" ht="15" customHeight="1">
      <c r="A528" s="34"/>
      <c r="B528" s="35"/>
      <c r="C528" s="35"/>
      <c r="D528" s="35"/>
      <c r="E528" s="199" t="s">
        <v>16</v>
      </c>
      <c r="F528" s="200"/>
      <c r="G528" s="37">
        <v>50.04</v>
      </c>
    </row>
    <row r="529" spans="1:7" ht="10.15" customHeight="1">
      <c r="A529" s="34"/>
      <c r="B529" s="35"/>
      <c r="C529" s="201"/>
      <c r="D529" s="201"/>
      <c r="E529" s="35"/>
      <c r="F529" s="35"/>
      <c r="G529" s="38"/>
    </row>
    <row r="530" spans="1:7" ht="19.899999999999999" customHeight="1">
      <c r="A530" s="169" t="s">
        <v>841</v>
      </c>
      <c r="B530" s="170"/>
      <c r="C530" s="170"/>
      <c r="D530" s="170"/>
      <c r="E530" s="170"/>
      <c r="F530" s="170"/>
      <c r="G530" s="171"/>
    </row>
    <row r="531" spans="1:7" ht="15" customHeight="1">
      <c r="A531" s="172" t="s">
        <v>17</v>
      </c>
      <c r="B531" s="173"/>
      <c r="C531" s="1" t="s">
        <v>1</v>
      </c>
      <c r="D531" s="1" t="s">
        <v>2</v>
      </c>
      <c r="E531" s="1" t="s">
        <v>3</v>
      </c>
      <c r="F531" s="1" t="s">
        <v>4</v>
      </c>
      <c r="G531" s="31" t="s">
        <v>5</v>
      </c>
    </row>
    <row r="532" spans="1:7" ht="15" customHeight="1">
      <c r="A532" s="32" t="s">
        <v>208</v>
      </c>
      <c r="B532" s="3" t="s">
        <v>209</v>
      </c>
      <c r="C532" s="2" t="s">
        <v>20</v>
      </c>
      <c r="D532" s="2" t="s">
        <v>44</v>
      </c>
      <c r="E532" s="4">
        <v>0.25</v>
      </c>
      <c r="F532" s="5">
        <v>26.3</v>
      </c>
      <c r="G532" s="33">
        <v>6.5750000000000002</v>
      </c>
    </row>
    <row r="533" spans="1:7" ht="15" customHeight="1">
      <c r="A533" s="32" t="s">
        <v>210</v>
      </c>
      <c r="B533" s="3" t="s">
        <v>211</v>
      </c>
      <c r="C533" s="2" t="s">
        <v>20</v>
      </c>
      <c r="D533" s="2" t="s">
        <v>44</v>
      </c>
      <c r="E533" s="4">
        <v>0.5</v>
      </c>
      <c r="F533" s="5">
        <v>35.200000000000003</v>
      </c>
      <c r="G533" s="33">
        <v>17.600000000000001</v>
      </c>
    </row>
    <row r="534" spans="1:7" ht="15" customHeight="1">
      <c r="A534" s="32" t="s">
        <v>212</v>
      </c>
      <c r="B534" s="3" t="s">
        <v>213</v>
      </c>
      <c r="C534" s="2" t="s">
        <v>20</v>
      </c>
      <c r="D534" s="2" t="s">
        <v>44</v>
      </c>
      <c r="E534" s="4">
        <v>0.5</v>
      </c>
      <c r="F534" s="5">
        <v>5.9</v>
      </c>
      <c r="G534" s="33">
        <v>2.95</v>
      </c>
    </row>
    <row r="535" spans="1:7" ht="15" customHeight="1">
      <c r="A535" s="32" t="s">
        <v>214</v>
      </c>
      <c r="B535" s="3" t="s">
        <v>215</v>
      </c>
      <c r="C535" s="2" t="s">
        <v>20</v>
      </c>
      <c r="D535" s="2" t="s">
        <v>44</v>
      </c>
      <c r="E535" s="4">
        <v>0.25</v>
      </c>
      <c r="F535" s="5">
        <v>24.7</v>
      </c>
      <c r="G535" s="33">
        <v>6.1749999999999998</v>
      </c>
    </row>
    <row r="536" spans="1:7" ht="15" customHeight="1">
      <c r="A536" s="32" t="s">
        <v>216</v>
      </c>
      <c r="B536" s="3" t="s">
        <v>217</v>
      </c>
      <c r="C536" s="2" t="s">
        <v>20</v>
      </c>
      <c r="D536" s="2" t="s">
        <v>44</v>
      </c>
      <c r="E536" s="4">
        <v>0.25</v>
      </c>
      <c r="F536" s="5">
        <v>11.2</v>
      </c>
      <c r="G536" s="33">
        <v>2.8</v>
      </c>
    </row>
    <row r="537" spans="1:7" ht="15" customHeight="1">
      <c r="A537" s="32" t="s">
        <v>218</v>
      </c>
      <c r="B537" s="3" t="s">
        <v>219</v>
      </c>
      <c r="C537" s="2" t="s">
        <v>20</v>
      </c>
      <c r="D537" s="2" t="s">
        <v>44</v>
      </c>
      <c r="E537" s="4">
        <v>0.25</v>
      </c>
      <c r="F537" s="5">
        <v>12.78</v>
      </c>
      <c r="G537" s="33">
        <v>3.1949999999999998</v>
      </c>
    </row>
    <row r="538" spans="1:7" ht="15" customHeight="1">
      <c r="A538" s="32" t="s">
        <v>220</v>
      </c>
      <c r="B538" s="3" t="s">
        <v>221</v>
      </c>
      <c r="C538" s="2" t="s">
        <v>20</v>
      </c>
      <c r="D538" s="2" t="s">
        <v>147</v>
      </c>
      <c r="E538" s="4">
        <v>4</v>
      </c>
      <c r="F538" s="5">
        <v>8.11</v>
      </c>
      <c r="G538" s="33">
        <v>32.44</v>
      </c>
    </row>
    <row r="539" spans="1:7" ht="15" customHeight="1">
      <c r="A539" s="32" t="s">
        <v>222</v>
      </c>
      <c r="B539" s="3" t="s">
        <v>223</v>
      </c>
      <c r="C539" s="2" t="s">
        <v>20</v>
      </c>
      <c r="D539" s="2" t="s">
        <v>147</v>
      </c>
      <c r="E539" s="4">
        <v>1.5</v>
      </c>
      <c r="F539" s="5">
        <v>12.3</v>
      </c>
      <c r="G539" s="33">
        <v>18.45</v>
      </c>
    </row>
    <row r="540" spans="1:7" ht="15" customHeight="1">
      <c r="A540" s="34"/>
      <c r="B540" s="35"/>
      <c r="C540" s="35"/>
      <c r="D540" s="35"/>
      <c r="E540" s="174" t="s">
        <v>28</v>
      </c>
      <c r="F540" s="175"/>
      <c r="G540" s="36">
        <v>90.2</v>
      </c>
    </row>
    <row r="541" spans="1:7" ht="15" customHeight="1">
      <c r="A541" s="172" t="s">
        <v>0</v>
      </c>
      <c r="B541" s="173"/>
      <c r="C541" s="1" t="s">
        <v>1</v>
      </c>
      <c r="D541" s="1" t="s">
        <v>2</v>
      </c>
      <c r="E541" s="1" t="s">
        <v>3</v>
      </c>
      <c r="F541" s="1" t="s">
        <v>4</v>
      </c>
      <c r="G541" s="31" t="s">
        <v>5</v>
      </c>
    </row>
    <row r="542" spans="1:7" ht="19.899999999999999" customHeight="1">
      <c r="A542" s="32" t="s">
        <v>224</v>
      </c>
      <c r="B542" s="3" t="s">
        <v>225</v>
      </c>
      <c r="C542" s="2" t="s">
        <v>20</v>
      </c>
      <c r="D542" s="2" t="s">
        <v>12</v>
      </c>
      <c r="E542" s="4">
        <v>8</v>
      </c>
      <c r="F542" s="5">
        <v>16.989999999999998</v>
      </c>
      <c r="G542" s="33">
        <v>135.91999999999999</v>
      </c>
    </row>
    <row r="543" spans="1:7" ht="19.899999999999999" customHeight="1">
      <c r="A543" s="32" t="s">
        <v>226</v>
      </c>
      <c r="B543" s="3" t="s">
        <v>227</v>
      </c>
      <c r="C543" s="2" t="s">
        <v>20</v>
      </c>
      <c r="D543" s="2" t="s">
        <v>12</v>
      </c>
      <c r="E543" s="4">
        <v>8</v>
      </c>
      <c r="F543" s="5">
        <v>20.7</v>
      </c>
      <c r="G543" s="33">
        <v>165.6</v>
      </c>
    </row>
    <row r="544" spans="1:7" ht="15" customHeight="1">
      <c r="A544" s="34"/>
      <c r="B544" s="35"/>
      <c r="C544" s="35"/>
      <c r="D544" s="35"/>
      <c r="E544" s="174" t="s">
        <v>13</v>
      </c>
      <c r="F544" s="175"/>
      <c r="G544" s="36">
        <v>301.52</v>
      </c>
    </row>
    <row r="545" spans="1:7" ht="15" customHeight="1">
      <c r="A545" s="34"/>
      <c r="B545" s="35"/>
      <c r="C545" s="35"/>
      <c r="D545" s="35"/>
      <c r="E545" s="199" t="s">
        <v>14</v>
      </c>
      <c r="F545" s="200"/>
      <c r="G545" s="37">
        <v>391.72</v>
      </c>
    </row>
    <row r="546" spans="1:7" ht="15" customHeight="1">
      <c r="A546" s="34"/>
      <c r="B546" s="35"/>
      <c r="C546" s="35"/>
      <c r="D546" s="35"/>
      <c r="E546" s="199" t="s">
        <v>15</v>
      </c>
      <c r="F546" s="200"/>
      <c r="G546" s="37">
        <v>391.72</v>
      </c>
    </row>
    <row r="547" spans="1:7" ht="15" customHeight="1">
      <c r="A547" s="34"/>
      <c r="B547" s="35"/>
      <c r="C547" s="35"/>
      <c r="D547" s="35"/>
      <c r="E547" s="199" t="s">
        <v>16</v>
      </c>
      <c r="F547" s="200"/>
      <c r="G547" s="37">
        <v>505.32</v>
      </c>
    </row>
    <row r="548" spans="1:7" ht="10.15" customHeight="1">
      <c r="A548" s="34"/>
      <c r="B548" s="35"/>
      <c r="C548" s="201"/>
      <c r="D548" s="201"/>
      <c r="E548" s="35"/>
      <c r="F548" s="35"/>
      <c r="G548" s="38"/>
    </row>
    <row r="549" spans="1:7" ht="19.899999999999999" customHeight="1">
      <c r="A549" s="169" t="s">
        <v>842</v>
      </c>
      <c r="B549" s="170"/>
      <c r="C549" s="170"/>
      <c r="D549" s="170"/>
      <c r="E549" s="170"/>
      <c r="F549" s="170"/>
      <c r="G549" s="171"/>
    </row>
    <row r="550" spans="1:7" ht="15" customHeight="1">
      <c r="A550" s="172" t="s">
        <v>17</v>
      </c>
      <c r="B550" s="173"/>
      <c r="C550" s="1" t="s">
        <v>1</v>
      </c>
      <c r="D550" s="1" t="s">
        <v>2</v>
      </c>
      <c r="E550" s="1" t="s">
        <v>3</v>
      </c>
      <c r="F550" s="1" t="s">
        <v>4</v>
      </c>
      <c r="G550" s="31" t="s">
        <v>5</v>
      </c>
    </row>
    <row r="551" spans="1:7" ht="15" customHeight="1">
      <c r="A551" s="32" t="s">
        <v>228</v>
      </c>
      <c r="B551" s="3" t="s">
        <v>229</v>
      </c>
      <c r="C551" s="2" t="s">
        <v>20</v>
      </c>
      <c r="D551" s="2" t="s">
        <v>44</v>
      </c>
      <c r="E551" s="4">
        <v>0.75</v>
      </c>
      <c r="F551" s="5">
        <v>4.75</v>
      </c>
      <c r="G551" s="33">
        <v>3.5625</v>
      </c>
    </row>
    <row r="552" spans="1:7" ht="15" customHeight="1">
      <c r="A552" s="32" t="s">
        <v>230</v>
      </c>
      <c r="B552" s="3" t="s">
        <v>231</v>
      </c>
      <c r="C552" s="2" t="s">
        <v>20</v>
      </c>
      <c r="D552" s="2" t="s">
        <v>44</v>
      </c>
      <c r="E552" s="4">
        <v>1</v>
      </c>
      <c r="F552" s="5">
        <v>2</v>
      </c>
      <c r="G552" s="33">
        <v>2</v>
      </c>
    </row>
    <row r="553" spans="1:7" ht="15" customHeight="1">
      <c r="A553" s="32" t="s">
        <v>232</v>
      </c>
      <c r="B553" s="3" t="s">
        <v>233</v>
      </c>
      <c r="C553" s="2" t="s">
        <v>20</v>
      </c>
      <c r="D553" s="2" t="s">
        <v>44</v>
      </c>
      <c r="E553" s="4">
        <v>2</v>
      </c>
      <c r="F553" s="5">
        <v>3.45</v>
      </c>
      <c r="G553" s="33">
        <v>6.9</v>
      </c>
    </row>
    <row r="554" spans="1:7" ht="15" customHeight="1">
      <c r="A554" s="32" t="s">
        <v>234</v>
      </c>
      <c r="B554" s="3" t="s">
        <v>235</v>
      </c>
      <c r="C554" s="2" t="s">
        <v>20</v>
      </c>
      <c r="D554" s="2" t="s">
        <v>44</v>
      </c>
      <c r="E554" s="4">
        <v>0.75</v>
      </c>
      <c r="F554" s="5">
        <v>5.5</v>
      </c>
      <c r="G554" s="33">
        <v>4.125</v>
      </c>
    </row>
    <row r="555" spans="1:7" ht="15" customHeight="1">
      <c r="A555" s="32" t="s">
        <v>236</v>
      </c>
      <c r="B555" s="3" t="s">
        <v>237</v>
      </c>
      <c r="C555" s="2" t="s">
        <v>20</v>
      </c>
      <c r="D555" s="2" t="s">
        <v>147</v>
      </c>
      <c r="E555" s="4">
        <v>3</v>
      </c>
      <c r="F555" s="5">
        <v>37.29</v>
      </c>
      <c r="G555" s="33">
        <v>111.87</v>
      </c>
    </row>
    <row r="556" spans="1:7" ht="15" customHeight="1">
      <c r="A556" s="32" t="s">
        <v>238</v>
      </c>
      <c r="B556" s="3" t="s">
        <v>239</v>
      </c>
      <c r="C556" s="2" t="s">
        <v>20</v>
      </c>
      <c r="D556" s="2" t="s">
        <v>147</v>
      </c>
      <c r="E556" s="4">
        <v>9</v>
      </c>
      <c r="F556" s="5">
        <v>8.98</v>
      </c>
      <c r="G556" s="33">
        <v>80.819999999999993</v>
      </c>
    </row>
    <row r="557" spans="1:7" ht="15" customHeight="1">
      <c r="A557" s="34"/>
      <c r="B557" s="35"/>
      <c r="C557" s="35"/>
      <c r="D557" s="35"/>
      <c r="E557" s="174" t="s">
        <v>28</v>
      </c>
      <c r="F557" s="175"/>
      <c r="G557" s="36">
        <v>209.28</v>
      </c>
    </row>
    <row r="558" spans="1:7" ht="15" customHeight="1">
      <c r="A558" s="172" t="s">
        <v>0</v>
      </c>
      <c r="B558" s="173"/>
      <c r="C558" s="1" t="s">
        <v>1</v>
      </c>
      <c r="D558" s="1" t="s">
        <v>2</v>
      </c>
      <c r="E558" s="1" t="s">
        <v>3</v>
      </c>
      <c r="F558" s="1" t="s">
        <v>4</v>
      </c>
      <c r="G558" s="31" t="s">
        <v>5</v>
      </c>
    </row>
    <row r="559" spans="1:7" ht="19.899999999999999" customHeight="1">
      <c r="A559" s="32" t="s">
        <v>224</v>
      </c>
      <c r="B559" s="3" t="s">
        <v>225</v>
      </c>
      <c r="C559" s="2" t="s">
        <v>20</v>
      </c>
      <c r="D559" s="2" t="s">
        <v>12</v>
      </c>
      <c r="E559" s="4">
        <v>8</v>
      </c>
      <c r="F559" s="5">
        <v>16.989999999999998</v>
      </c>
      <c r="G559" s="33">
        <v>135.91999999999999</v>
      </c>
    </row>
    <row r="560" spans="1:7" ht="19.899999999999999" customHeight="1">
      <c r="A560" s="32" t="s">
        <v>226</v>
      </c>
      <c r="B560" s="3" t="s">
        <v>227</v>
      </c>
      <c r="C560" s="2" t="s">
        <v>20</v>
      </c>
      <c r="D560" s="2" t="s">
        <v>12</v>
      </c>
      <c r="E560" s="4">
        <v>6</v>
      </c>
      <c r="F560" s="5">
        <v>20.7</v>
      </c>
      <c r="G560" s="33">
        <v>124.2</v>
      </c>
    </row>
    <row r="561" spans="1:7" ht="15" customHeight="1">
      <c r="A561" s="34"/>
      <c r="B561" s="35"/>
      <c r="C561" s="35"/>
      <c r="D561" s="35"/>
      <c r="E561" s="174" t="s">
        <v>13</v>
      </c>
      <c r="F561" s="175"/>
      <c r="G561" s="36">
        <v>260.12</v>
      </c>
    </row>
    <row r="562" spans="1:7" ht="15" customHeight="1">
      <c r="A562" s="34"/>
      <c r="B562" s="35"/>
      <c r="C562" s="35"/>
      <c r="D562" s="35"/>
      <c r="E562" s="199" t="s">
        <v>14</v>
      </c>
      <c r="F562" s="200"/>
      <c r="G562" s="37">
        <v>469.4</v>
      </c>
    </row>
    <row r="563" spans="1:7" ht="15" customHeight="1">
      <c r="A563" s="34"/>
      <c r="B563" s="35"/>
      <c r="C563" s="35"/>
      <c r="D563" s="35"/>
      <c r="E563" s="199" t="s">
        <v>15</v>
      </c>
      <c r="F563" s="200"/>
      <c r="G563" s="37">
        <v>469.4</v>
      </c>
    </row>
    <row r="564" spans="1:7" ht="15" customHeight="1">
      <c r="A564" s="34"/>
      <c r="B564" s="35"/>
      <c r="C564" s="35"/>
      <c r="D564" s="35"/>
      <c r="E564" s="199" t="s">
        <v>16</v>
      </c>
      <c r="F564" s="200"/>
      <c r="G564" s="37">
        <v>605.53</v>
      </c>
    </row>
    <row r="565" spans="1:7" ht="10.15" customHeight="1">
      <c r="A565" s="34"/>
      <c r="B565" s="35"/>
      <c r="C565" s="201"/>
      <c r="D565" s="201"/>
      <c r="E565" s="35"/>
      <c r="F565" s="35"/>
      <c r="G565" s="38"/>
    </row>
    <row r="566" spans="1:7" ht="19.899999999999999" customHeight="1">
      <c r="A566" s="169" t="s">
        <v>843</v>
      </c>
      <c r="B566" s="170"/>
      <c r="C566" s="170"/>
      <c r="D566" s="170"/>
      <c r="E566" s="170"/>
      <c r="F566" s="170"/>
      <c r="G566" s="171"/>
    </row>
    <row r="567" spans="1:7" ht="15" customHeight="1">
      <c r="A567" s="172" t="s">
        <v>17</v>
      </c>
      <c r="B567" s="173"/>
      <c r="C567" s="1" t="s">
        <v>1</v>
      </c>
      <c r="D567" s="1" t="s">
        <v>2</v>
      </c>
      <c r="E567" s="1" t="s">
        <v>3</v>
      </c>
      <c r="F567" s="1" t="s">
        <v>4</v>
      </c>
      <c r="G567" s="31" t="s">
        <v>5</v>
      </c>
    </row>
    <row r="568" spans="1:7" ht="15" customHeight="1">
      <c r="A568" s="32" t="s">
        <v>240</v>
      </c>
      <c r="B568" s="3" t="s">
        <v>241</v>
      </c>
      <c r="C568" s="2" t="s">
        <v>20</v>
      </c>
      <c r="D568" s="2" t="s">
        <v>44</v>
      </c>
      <c r="E568" s="4">
        <v>2</v>
      </c>
      <c r="F568" s="5">
        <v>1.2</v>
      </c>
      <c r="G568" s="33">
        <v>2.4</v>
      </c>
    </row>
    <row r="569" spans="1:7" ht="15" customHeight="1">
      <c r="A569" s="32" t="s">
        <v>242</v>
      </c>
      <c r="B569" s="3" t="s">
        <v>243</v>
      </c>
      <c r="C569" s="2" t="s">
        <v>20</v>
      </c>
      <c r="D569" s="2" t="s">
        <v>147</v>
      </c>
      <c r="E569" s="4">
        <v>12</v>
      </c>
      <c r="F569" s="5">
        <v>1.38</v>
      </c>
      <c r="G569" s="33">
        <v>16.559999999999999</v>
      </c>
    </row>
    <row r="570" spans="1:7" ht="15" customHeight="1">
      <c r="A570" s="32" t="s">
        <v>244</v>
      </c>
      <c r="B570" s="3" t="s">
        <v>245</v>
      </c>
      <c r="C570" s="2" t="s">
        <v>20</v>
      </c>
      <c r="D570" s="2" t="s">
        <v>147</v>
      </c>
      <c r="E570" s="4">
        <v>12</v>
      </c>
      <c r="F570" s="5">
        <v>5.28</v>
      </c>
      <c r="G570" s="33">
        <v>63.36</v>
      </c>
    </row>
    <row r="571" spans="1:7" ht="15" customHeight="1">
      <c r="A571" s="34"/>
      <c r="B571" s="35"/>
      <c r="C571" s="35"/>
      <c r="D571" s="35"/>
      <c r="E571" s="174" t="s">
        <v>28</v>
      </c>
      <c r="F571" s="175"/>
      <c r="G571" s="36">
        <v>82.32</v>
      </c>
    </row>
    <row r="572" spans="1:7" ht="15" customHeight="1">
      <c r="A572" s="172" t="s">
        <v>0</v>
      </c>
      <c r="B572" s="173"/>
      <c r="C572" s="1" t="s">
        <v>1</v>
      </c>
      <c r="D572" s="1" t="s">
        <v>2</v>
      </c>
      <c r="E572" s="1" t="s">
        <v>3</v>
      </c>
      <c r="F572" s="1" t="s">
        <v>4</v>
      </c>
      <c r="G572" s="31" t="s">
        <v>5</v>
      </c>
    </row>
    <row r="573" spans="1:7" ht="15" customHeight="1">
      <c r="A573" s="32" t="s">
        <v>152</v>
      </c>
      <c r="B573" s="3" t="s">
        <v>153</v>
      </c>
      <c r="C573" s="2" t="s">
        <v>20</v>
      </c>
      <c r="D573" s="2" t="s">
        <v>12</v>
      </c>
      <c r="E573" s="4">
        <v>3</v>
      </c>
      <c r="F573" s="5">
        <v>17.75</v>
      </c>
      <c r="G573" s="33">
        <v>53.25</v>
      </c>
    </row>
    <row r="574" spans="1:7" ht="15" customHeight="1">
      <c r="A574" s="32" t="s">
        <v>154</v>
      </c>
      <c r="B574" s="3" t="s">
        <v>155</v>
      </c>
      <c r="C574" s="2" t="s">
        <v>20</v>
      </c>
      <c r="D574" s="2" t="s">
        <v>12</v>
      </c>
      <c r="E574" s="4">
        <v>3</v>
      </c>
      <c r="F574" s="5">
        <v>21.52</v>
      </c>
      <c r="G574" s="33">
        <v>64.56</v>
      </c>
    </row>
    <row r="575" spans="1:7" ht="15" customHeight="1">
      <c r="A575" s="34"/>
      <c r="B575" s="35"/>
      <c r="C575" s="35"/>
      <c r="D575" s="35"/>
      <c r="E575" s="174" t="s">
        <v>13</v>
      </c>
      <c r="F575" s="175"/>
      <c r="G575" s="36">
        <v>117.81</v>
      </c>
    </row>
    <row r="576" spans="1:7" ht="15" customHeight="1">
      <c r="A576" s="34"/>
      <c r="B576" s="35"/>
      <c r="C576" s="35"/>
      <c r="D576" s="35"/>
      <c r="E576" s="199" t="s">
        <v>14</v>
      </c>
      <c r="F576" s="200"/>
      <c r="G576" s="37">
        <v>200.13</v>
      </c>
    </row>
    <row r="577" spans="1:7" ht="15" customHeight="1">
      <c r="A577" s="34"/>
      <c r="B577" s="35"/>
      <c r="C577" s="35"/>
      <c r="D577" s="35"/>
      <c r="E577" s="199" t="s">
        <v>15</v>
      </c>
      <c r="F577" s="200"/>
      <c r="G577" s="37">
        <v>200.13</v>
      </c>
    </row>
    <row r="578" spans="1:7" ht="15" customHeight="1">
      <c r="A578" s="34"/>
      <c r="B578" s="35"/>
      <c r="C578" s="35"/>
      <c r="D578" s="35"/>
      <c r="E578" s="199" t="s">
        <v>16</v>
      </c>
      <c r="F578" s="200"/>
      <c r="G578" s="37">
        <v>258.17</v>
      </c>
    </row>
    <row r="579" spans="1:7" ht="10.15" customHeight="1">
      <c r="A579" s="34"/>
      <c r="B579" s="35"/>
      <c r="C579" s="201"/>
      <c r="D579" s="201"/>
      <c r="E579" s="35"/>
      <c r="F579" s="35"/>
      <c r="G579" s="38"/>
    </row>
    <row r="580" spans="1:7" ht="19.899999999999999" customHeight="1">
      <c r="A580" s="169" t="s">
        <v>844</v>
      </c>
      <c r="B580" s="170"/>
      <c r="C580" s="170"/>
      <c r="D580" s="170"/>
      <c r="E580" s="170"/>
      <c r="F580" s="170"/>
      <c r="G580" s="171"/>
    </row>
    <row r="581" spans="1:7" ht="15" customHeight="1">
      <c r="A581" s="172" t="s">
        <v>17</v>
      </c>
      <c r="B581" s="173"/>
      <c r="C581" s="1" t="s">
        <v>1</v>
      </c>
      <c r="D581" s="1" t="s">
        <v>2</v>
      </c>
      <c r="E581" s="1" t="s">
        <v>3</v>
      </c>
      <c r="F581" s="1" t="s">
        <v>4</v>
      </c>
      <c r="G581" s="31" t="s">
        <v>5</v>
      </c>
    </row>
    <row r="582" spans="1:7" ht="15" customHeight="1">
      <c r="A582" s="32" t="s">
        <v>246</v>
      </c>
      <c r="B582" s="3" t="s">
        <v>247</v>
      </c>
      <c r="C582" s="2" t="s">
        <v>20</v>
      </c>
      <c r="D582" s="2" t="s">
        <v>44</v>
      </c>
      <c r="E582" s="4">
        <v>1</v>
      </c>
      <c r="F582" s="5">
        <v>481.21</v>
      </c>
      <c r="G582" s="33">
        <v>481.21</v>
      </c>
    </row>
    <row r="583" spans="1:7" ht="15" customHeight="1">
      <c r="A583" s="34"/>
      <c r="B583" s="35"/>
      <c r="C583" s="35"/>
      <c r="D583" s="35"/>
      <c r="E583" s="174" t="s">
        <v>28</v>
      </c>
      <c r="F583" s="175"/>
      <c r="G583" s="36">
        <v>481.21</v>
      </c>
    </row>
    <row r="584" spans="1:7" ht="15" customHeight="1">
      <c r="A584" s="172" t="s">
        <v>0</v>
      </c>
      <c r="B584" s="173"/>
      <c r="C584" s="1" t="s">
        <v>1</v>
      </c>
      <c r="D584" s="1" t="s">
        <v>2</v>
      </c>
      <c r="E584" s="1" t="s">
        <v>3</v>
      </c>
      <c r="F584" s="1" t="s">
        <v>4</v>
      </c>
      <c r="G584" s="31" t="s">
        <v>5</v>
      </c>
    </row>
    <row r="585" spans="1:7" ht="15" customHeight="1">
      <c r="A585" s="32" t="s">
        <v>123</v>
      </c>
      <c r="B585" s="3" t="s">
        <v>124</v>
      </c>
      <c r="C585" s="2" t="s">
        <v>20</v>
      </c>
      <c r="D585" s="2" t="s">
        <v>12</v>
      </c>
      <c r="E585" s="4">
        <v>4.5</v>
      </c>
      <c r="F585" s="5">
        <v>17.13</v>
      </c>
      <c r="G585" s="33">
        <v>77.084999999999994</v>
      </c>
    </row>
    <row r="586" spans="1:7" ht="19.899999999999999" customHeight="1">
      <c r="A586" s="32" t="s">
        <v>248</v>
      </c>
      <c r="B586" s="3" t="s">
        <v>249</v>
      </c>
      <c r="C586" s="2" t="s">
        <v>20</v>
      </c>
      <c r="D586" s="2" t="s">
        <v>72</v>
      </c>
      <c r="E586" s="4">
        <v>0.83</v>
      </c>
      <c r="F586" s="5">
        <v>3262.71</v>
      </c>
      <c r="G586" s="33">
        <v>2708.0493000000001</v>
      </c>
    </row>
    <row r="587" spans="1:7" ht="15" customHeight="1">
      <c r="A587" s="32" t="s">
        <v>135</v>
      </c>
      <c r="B587" s="3" t="s">
        <v>136</v>
      </c>
      <c r="C587" s="2" t="s">
        <v>20</v>
      </c>
      <c r="D587" s="2" t="s">
        <v>72</v>
      </c>
      <c r="E587" s="4">
        <v>5.5</v>
      </c>
      <c r="F587" s="5">
        <v>51.27</v>
      </c>
      <c r="G587" s="33">
        <v>281.98500000000001</v>
      </c>
    </row>
    <row r="588" spans="1:7" ht="15" customHeight="1">
      <c r="A588" s="32" t="s">
        <v>80</v>
      </c>
      <c r="B588" s="3" t="s">
        <v>81</v>
      </c>
      <c r="C588" s="2" t="s">
        <v>20</v>
      </c>
      <c r="D588" s="2" t="s">
        <v>12</v>
      </c>
      <c r="E588" s="4">
        <v>4.5</v>
      </c>
      <c r="F588" s="5">
        <v>21.31</v>
      </c>
      <c r="G588" s="33">
        <v>95.894999999999996</v>
      </c>
    </row>
    <row r="589" spans="1:7" ht="15" customHeight="1">
      <c r="A589" s="32" t="s">
        <v>250</v>
      </c>
      <c r="B589" s="3" t="s">
        <v>251</v>
      </c>
      <c r="C589" s="2" t="s">
        <v>20</v>
      </c>
      <c r="D589" s="2" t="s">
        <v>72</v>
      </c>
      <c r="E589" s="4">
        <v>8.8000000000000007</v>
      </c>
      <c r="F589" s="5">
        <v>92.09</v>
      </c>
      <c r="G589" s="33">
        <v>810.39200000000005</v>
      </c>
    </row>
    <row r="590" spans="1:7" ht="15" customHeight="1">
      <c r="A590" s="32" t="s">
        <v>252</v>
      </c>
      <c r="B590" s="3" t="s">
        <v>253</v>
      </c>
      <c r="C590" s="2" t="s">
        <v>20</v>
      </c>
      <c r="D590" s="2" t="s">
        <v>147</v>
      </c>
      <c r="E590" s="4">
        <v>0.5</v>
      </c>
      <c r="F590" s="5">
        <v>37.090000000000003</v>
      </c>
      <c r="G590" s="33">
        <v>18.545000000000002</v>
      </c>
    </row>
    <row r="591" spans="1:7" ht="15" customHeight="1">
      <c r="A591" s="32" t="s">
        <v>254</v>
      </c>
      <c r="B591" s="3" t="s">
        <v>255</v>
      </c>
      <c r="C591" s="2" t="s">
        <v>20</v>
      </c>
      <c r="D591" s="2" t="s">
        <v>147</v>
      </c>
      <c r="E591" s="4">
        <v>4</v>
      </c>
      <c r="F591" s="5">
        <v>77.819999999999993</v>
      </c>
      <c r="G591" s="33">
        <v>311.27999999999997</v>
      </c>
    </row>
    <row r="592" spans="1:7" ht="15" customHeight="1">
      <c r="A592" s="34"/>
      <c r="B592" s="35"/>
      <c r="C592" s="35"/>
      <c r="D592" s="35"/>
      <c r="E592" s="174" t="s">
        <v>13</v>
      </c>
      <c r="F592" s="175"/>
      <c r="G592" s="36">
        <v>4303.25</v>
      </c>
    </row>
    <row r="593" spans="1:7" ht="15" customHeight="1">
      <c r="A593" s="34"/>
      <c r="B593" s="35"/>
      <c r="C593" s="35"/>
      <c r="D593" s="35"/>
      <c r="E593" s="199" t="s">
        <v>14</v>
      </c>
      <c r="F593" s="200"/>
      <c r="G593" s="37">
        <v>4784.46</v>
      </c>
    </row>
    <row r="594" spans="1:7" ht="15" customHeight="1">
      <c r="A594" s="34"/>
      <c r="B594" s="35"/>
      <c r="C594" s="35"/>
      <c r="D594" s="35"/>
      <c r="E594" s="199" t="s">
        <v>15</v>
      </c>
      <c r="F594" s="200"/>
      <c r="G594" s="37">
        <v>4784.46</v>
      </c>
    </row>
    <row r="595" spans="1:7" ht="15" customHeight="1">
      <c r="A595" s="34"/>
      <c r="B595" s="35"/>
      <c r="C595" s="35"/>
      <c r="D595" s="35"/>
      <c r="E595" s="199" t="s">
        <v>16</v>
      </c>
      <c r="F595" s="200"/>
      <c r="G595" s="37">
        <v>6171.95</v>
      </c>
    </row>
    <row r="596" spans="1:7" ht="10.15" customHeight="1">
      <c r="A596" s="34"/>
      <c r="B596" s="35"/>
      <c r="C596" s="201"/>
      <c r="D596" s="201"/>
      <c r="E596" s="35"/>
      <c r="F596" s="35"/>
      <c r="G596" s="38"/>
    </row>
    <row r="597" spans="1:7" ht="19.899999999999999" customHeight="1">
      <c r="A597" s="169" t="s">
        <v>845</v>
      </c>
      <c r="B597" s="170"/>
      <c r="C597" s="170"/>
      <c r="D597" s="170"/>
      <c r="E597" s="170"/>
      <c r="F597" s="170"/>
      <c r="G597" s="171"/>
    </row>
    <row r="598" spans="1:7" ht="15" customHeight="1">
      <c r="A598" s="172" t="s">
        <v>17</v>
      </c>
      <c r="B598" s="173"/>
      <c r="C598" s="1" t="s">
        <v>1</v>
      </c>
      <c r="D598" s="1" t="s">
        <v>2</v>
      </c>
      <c r="E598" s="1" t="s">
        <v>3</v>
      </c>
      <c r="F598" s="1" t="s">
        <v>4</v>
      </c>
      <c r="G598" s="31" t="s">
        <v>5</v>
      </c>
    </row>
    <row r="599" spans="1:7" ht="15" customHeight="1">
      <c r="A599" s="32" t="s">
        <v>78</v>
      </c>
      <c r="B599" s="3" t="s">
        <v>79</v>
      </c>
      <c r="C599" s="2" t="s">
        <v>20</v>
      </c>
      <c r="D599" s="2" t="s">
        <v>72</v>
      </c>
      <c r="E599" s="4">
        <v>1.6</v>
      </c>
      <c r="F599" s="5">
        <v>206.11</v>
      </c>
      <c r="G599" s="33">
        <v>329.77600000000001</v>
      </c>
    </row>
    <row r="600" spans="1:7" ht="15" customHeight="1">
      <c r="A600" s="34"/>
      <c r="B600" s="35"/>
      <c r="C600" s="35"/>
      <c r="D600" s="35"/>
      <c r="E600" s="174" t="s">
        <v>28</v>
      </c>
      <c r="F600" s="175"/>
      <c r="G600" s="36">
        <v>329.78</v>
      </c>
    </row>
    <row r="601" spans="1:7" ht="15" customHeight="1">
      <c r="A601" s="172" t="s">
        <v>0</v>
      </c>
      <c r="B601" s="173"/>
      <c r="C601" s="1" t="s">
        <v>1</v>
      </c>
      <c r="D601" s="1" t="s">
        <v>2</v>
      </c>
      <c r="E601" s="1" t="s">
        <v>3</v>
      </c>
      <c r="F601" s="1" t="s">
        <v>4</v>
      </c>
      <c r="G601" s="31" t="s">
        <v>5</v>
      </c>
    </row>
    <row r="602" spans="1:7" ht="15" customHeight="1">
      <c r="A602" s="32" t="s">
        <v>256</v>
      </c>
      <c r="B602" s="3" t="s">
        <v>257</v>
      </c>
      <c r="C602" s="2" t="s">
        <v>20</v>
      </c>
      <c r="D602" s="2" t="s">
        <v>21</v>
      </c>
      <c r="E602" s="4">
        <v>10.5</v>
      </c>
      <c r="F602" s="5">
        <v>68.260000000000005</v>
      </c>
      <c r="G602" s="33">
        <v>716.73</v>
      </c>
    </row>
    <row r="603" spans="1:7" ht="15" customHeight="1">
      <c r="A603" s="32" t="s">
        <v>131</v>
      </c>
      <c r="B603" s="3" t="s">
        <v>132</v>
      </c>
      <c r="C603" s="2" t="s">
        <v>20</v>
      </c>
      <c r="D603" s="2" t="s">
        <v>72</v>
      </c>
      <c r="E603" s="4">
        <v>0.05</v>
      </c>
      <c r="F603" s="5">
        <v>1445.65</v>
      </c>
      <c r="G603" s="33">
        <v>72.282499999999999</v>
      </c>
    </row>
    <row r="604" spans="1:7" ht="15" customHeight="1">
      <c r="A604" s="32" t="s">
        <v>258</v>
      </c>
      <c r="B604" s="3" t="s">
        <v>259</v>
      </c>
      <c r="C604" s="2" t="s">
        <v>20</v>
      </c>
      <c r="D604" s="2" t="s">
        <v>72</v>
      </c>
      <c r="E604" s="4">
        <v>0.15</v>
      </c>
      <c r="F604" s="5">
        <v>3488.39</v>
      </c>
      <c r="G604" s="33">
        <v>523.25850000000003</v>
      </c>
    </row>
    <row r="605" spans="1:7" ht="15" customHeight="1">
      <c r="A605" s="32" t="s">
        <v>135</v>
      </c>
      <c r="B605" s="3" t="s">
        <v>136</v>
      </c>
      <c r="C605" s="2" t="s">
        <v>20</v>
      </c>
      <c r="D605" s="2" t="s">
        <v>72</v>
      </c>
      <c r="E605" s="4">
        <v>7</v>
      </c>
      <c r="F605" s="5">
        <v>51.27</v>
      </c>
      <c r="G605" s="33">
        <v>358.89</v>
      </c>
    </row>
    <row r="606" spans="1:7" ht="15" customHeight="1">
      <c r="A606" s="32" t="s">
        <v>137</v>
      </c>
      <c r="B606" s="3" t="s">
        <v>138</v>
      </c>
      <c r="C606" s="2" t="s">
        <v>20</v>
      </c>
      <c r="D606" s="2" t="s">
        <v>72</v>
      </c>
      <c r="E606" s="4">
        <v>0.23</v>
      </c>
      <c r="F606" s="5">
        <v>673.7</v>
      </c>
      <c r="G606" s="33">
        <v>154.95099999999999</v>
      </c>
    </row>
    <row r="607" spans="1:7" ht="15" customHeight="1">
      <c r="A607" s="32" t="s">
        <v>250</v>
      </c>
      <c r="B607" s="3" t="s">
        <v>251</v>
      </c>
      <c r="C607" s="2" t="s">
        <v>20</v>
      </c>
      <c r="D607" s="2" t="s">
        <v>72</v>
      </c>
      <c r="E607" s="4">
        <v>9</v>
      </c>
      <c r="F607" s="5">
        <v>92.09</v>
      </c>
      <c r="G607" s="33">
        <v>828.81</v>
      </c>
    </row>
    <row r="608" spans="1:7" ht="15" customHeight="1">
      <c r="A608" s="34"/>
      <c r="B608" s="35"/>
      <c r="C608" s="35"/>
      <c r="D608" s="35"/>
      <c r="E608" s="174" t="s">
        <v>13</v>
      </c>
      <c r="F608" s="175"/>
      <c r="G608" s="36">
        <v>2654.92</v>
      </c>
    </row>
    <row r="609" spans="1:7" ht="15" customHeight="1">
      <c r="A609" s="34"/>
      <c r="B609" s="35"/>
      <c r="C609" s="35"/>
      <c r="D609" s="35"/>
      <c r="E609" s="199" t="s">
        <v>14</v>
      </c>
      <c r="F609" s="200"/>
      <c r="G609" s="37">
        <v>2984.7</v>
      </c>
    </row>
    <row r="610" spans="1:7" ht="15" customHeight="1">
      <c r="A610" s="34"/>
      <c r="B610" s="35"/>
      <c r="C610" s="35"/>
      <c r="D610" s="35"/>
      <c r="E610" s="199" t="s">
        <v>15</v>
      </c>
      <c r="F610" s="200"/>
      <c r="G610" s="37">
        <v>2984.7</v>
      </c>
    </row>
    <row r="611" spans="1:7" ht="15" customHeight="1">
      <c r="A611" s="34"/>
      <c r="B611" s="35"/>
      <c r="C611" s="35"/>
      <c r="D611" s="35"/>
      <c r="E611" s="199" t="s">
        <v>16</v>
      </c>
      <c r="F611" s="200"/>
      <c r="G611" s="37">
        <v>3850.26</v>
      </c>
    </row>
    <row r="612" spans="1:7" ht="10.15" customHeight="1">
      <c r="A612" s="34"/>
      <c r="B612" s="35"/>
      <c r="C612" s="201"/>
      <c r="D612" s="201"/>
      <c r="E612" s="35"/>
      <c r="F612" s="35"/>
      <c r="G612" s="38"/>
    </row>
    <row r="613" spans="1:7" ht="19.899999999999999" customHeight="1">
      <c r="A613" s="169" t="s">
        <v>846</v>
      </c>
      <c r="B613" s="170"/>
      <c r="C613" s="170"/>
      <c r="D613" s="170"/>
      <c r="E613" s="170"/>
      <c r="F613" s="170"/>
      <c r="G613" s="171"/>
    </row>
    <row r="614" spans="1:7" ht="15" customHeight="1">
      <c r="A614" s="172" t="s">
        <v>17</v>
      </c>
      <c r="B614" s="173"/>
      <c r="C614" s="1" t="s">
        <v>1</v>
      </c>
      <c r="D614" s="1" t="s">
        <v>2</v>
      </c>
      <c r="E614" s="1" t="s">
        <v>3</v>
      </c>
      <c r="F614" s="1" t="s">
        <v>4</v>
      </c>
      <c r="G614" s="31" t="s">
        <v>5</v>
      </c>
    </row>
    <row r="615" spans="1:7" ht="28.9" customHeight="1">
      <c r="A615" s="32" t="s">
        <v>260</v>
      </c>
      <c r="B615" s="3" t="s">
        <v>261</v>
      </c>
      <c r="C615" s="2" t="s">
        <v>8</v>
      </c>
      <c r="D615" s="2" t="s">
        <v>44</v>
      </c>
      <c r="E615" s="4">
        <v>1</v>
      </c>
      <c r="F615" s="5">
        <v>151.88999999999999</v>
      </c>
      <c r="G615" s="33">
        <v>151.88999999999999</v>
      </c>
    </row>
    <row r="616" spans="1:7" ht="15" customHeight="1">
      <c r="A616" s="34"/>
      <c r="B616" s="35"/>
      <c r="C616" s="35"/>
      <c r="D616" s="35"/>
      <c r="E616" s="174" t="s">
        <v>28</v>
      </c>
      <c r="F616" s="175"/>
      <c r="G616" s="36">
        <v>151.88999999999999</v>
      </c>
    </row>
    <row r="617" spans="1:7" ht="15" customHeight="1">
      <c r="A617" s="172" t="s">
        <v>0</v>
      </c>
      <c r="B617" s="173"/>
      <c r="C617" s="1" t="s">
        <v>1</v>
      </c>
      <c r="D617" s="1" t="s">
        <v>2</v>
      </c>
      <c r="E617" s="1" t="s">
        <v>3</v>
      </c>
      <c r="F617" s="1" t="s">
        <v>4</v>
      </c>
      <c r="G617" s="31" t="s">
        <v>5</v>
      </c>
    </row>
    <row r="618" spans="1:7" ht="15" customHeight="1">
      <c r="A618" s="32" t="s">
        <v>117</v>
      </c>
      <c r="B618" s="3" t="s">
        <v>81</v>
      </c>
      <c r="C618" s="2" t="s">
        <v>8</v>
      </c>
      <c r="D618" s="2" t="s">
        <v>12</v>
      </c>
      <c r="E618" s="4">
        <v>4.1500000000000002E-2</v>
      </c>
      <c r="F618" s="5">
        <v>21.31</v>
      </c>
      <c r="G618" s="33">
        <v>0.88436499999999996</v>
      </c>
    </row>
    <row r="619" spans="1:7" ht="19.899999999999999" customHeight="1">
      <c r="A619" s="32" t="s">
        <v>262</v>
      </c>
      <c r="B619" s="3" t="s">
        <v>263</v>
      </c>
      <c r="C619" s="2" t="s">
        <v>8</v>
      </c>
      <c r="D619" s="2" t="s">
        <v>72</v>
      </c>
      <c r="E619" s="4">
        <v>1.9199999999999998E-2</v>
      </c>
      <c r="F619" s="5">
        <v>197.43</v>
      </c>
      <c r="G619" s="33">
        <v>3.7906559999999998</v>
      </c>
    </row>
    <row r="620" spans="1:7" ht="45" customHeight="1">
      <c r="A620" s="32" t="s">
        <v>264</v>
      </c>
      <c r="B620" s="3" t="s">
        <v>265</v>
      </c>
      <c r="C620" s="2" t="s">
        <v>8</v>
      </c>
      <c r="D620" s="2" t="s">
        <v>266</v>
      </c>
      <c r="E620" s="4">
        <v>3.15E-2</v>
      </c>
      <c r="F620" s="5">
        <v>54.02</v>
      </c>
      <c r="G620" s="33">
        <v>1.70163</v>
      </c>
    </row>
    <row r="621" spans="1:7" ht="45" customHeight="1">
      <c r="A621" s="32" t="s">
        <v>267</v>
      </c>
      <c r="B621" s="3" t="s">
        <v>268</v>
      </c>
      <c r="C621" s="2" t="s">
        <v>8</v>
      </c>
      <c r="D621" s="2" t="s">
        <v>269</v>
      </c>
      <c r="E621" s="4">
        <v>1.55E-2</v>
      </c>
      <c r="F621" s="5">
        <v>155.93</v>
      </c>
      <c r="G621" s="33">
        <v>2.4169149999999999</v>
      </c>
    </row>
    <row r="622" spans="1:7" ht="15" customHeight="1">
      <c r="A622" s="32" t="s">
        <v>118</v>
      </c>
      <c r="B622" s="3" t="s">
        <v>32</v>
      </c>
      <c r="C622" s="2" t="s">
        <v>8</v>
      </c>
      <c r="D622" s="2" t="s">
        <v>12</v>
      </c>
      <c r="E622" s="4">
        <v>3.2599999999999997E-2</v>
      </c>
      <c r="F622" s="5">
        <v>17.09</v>
      </c>
      <c r="G622" s="33">
        <v>0.55713400000000002</v>
      </c>
    </row>
    <row r="623" spans="1:7" ht="15" customHeight="1">
      <c r="A623" s="34"/>
      <c r="B623" s="35"/>
      <c r="C623" s="35"/>
      <c r="D623" s="35"/>
      <c r="E623" s="174" t="s">
        <v>13</v>
      </c>
      <c r="F623" s="175"/>
      <c r="G623" s="36">
        <v>9.35</v>
      </c>
    </row>
    <row r="624" spans="1:7" ht="15" customHeight="1">
      <c r="A624" s="34"/>
      <c r="B624" s="35"/>
      <c r="C624" s="35"/>
      <c r="D624" s="35"/>
      <c r="E624" s="199" t="s">
        <v>14</v>
      </c>
      <c r="F624" s="200"/>
      <c r="G624" s="37">
        <v>161.22</v>
      </c>
    </row>
    <row r="625" spans="1:7" ht="15" customHeight="1">
      <c r="A625" s="34"/>
      <c r="B625" s="35"/>
      <c r="C625" s="35"/>
      <c r="D625" s="35"/>
      <c r="E625" s="199" t="s">
        <v>15</v>
      </c>
      <c r="F625" s="200"/>
      <c r="G625" s="37">
        <v>161.22</v>
      </c>
    </row>
    <row r="626" spans="1:7" ht="15" customHeight="1">
      <c r="A626" s="34"/>
      <c r="B626" s="35"/>
      <c r="C626" s="35"/>
      <c r="D626" s="35"/>
      <c r="E626" s="199" t="s">
        <v>16</v>
      </c>
      <c r="F626" s="200"/>
      <c r="G626" s="37">
        <v>207.97</v>
      </c>
    </row>
    <row r="627" spans="1:7" ht="10.15" customHeight="1">
      <c r="A627" s="34"/>
      <c r="B627" s="35"/>
      <c r="C627" s="201"/>
      <c r="D627" s="201"/>
      <c r="E627" s="35"/>
      <c r="F627" s="35"/>
      <c r="G627" s="38"/>
    </row>
    <row r="628" spans="1:7" ht="19.899999999999999" customHeight="1">
      <c r="A628" s="169" t="s">
        <v>847</v>
      </c>
      <c r="B628" s="170"/>
      <c r="C628" s="170"/>
      <c r="D628" s="170"/>
      <c r="E628" s="170"/>
      <c r="F628" s="170"/>
      <c r="G628" s="171"/>
    </row>
    <row r="629" spans="1:7" ht="15" customHeight="1">
      <c r="A629" s="172" t="s">
        <v>17</v>
      </c>
      <c r="B629" s="173"/>
      <c r="C629" s="1" t="s">
        <v>1</v>
      </c>
      <c r="D629" s="1" t="s">
        <v>2</v>
      </c>
      <c r="E629" s="1" t="s">
        <v>3</v>
      </c>
      <c r="F629" s="1" t="s">
        <v>4</v>
      </c>
      <c r="G629" s="31" t="s">
        <v>5</v>
      </c>
    </row>
    <row r="630" spans="1:7" ht="19.899999999999999" customHeight="1">
      <c r="A630" s="32" t="s">
        <v>270</v>
      </c>
      <c r="B630" s="3" t="s">
        <v>271</v>
      </c>
      <c r="C630" s="2" t="s">
        <v>8</v>
      </c>
      <c r="D630" s="2" t="s">
        <v>72</v>
      </c>
      <c r="E630" s="4">
        <v>2E-3</v>
      </c>
      <c r="F630" s="5">
        <v>90</v>
      </c>
      <c r="G630" s="33">
        <v>0.18</v>
      </c>
    </row>
    <row r="631" spans="1:7" ht="19.899999999999999" customHeight="1">
      <c r="A631" s="32" t="s">
        <v>272</v>
      </c>
      <c r="B631" s="3" t="s">
        <v>273</v>
      </c>
      <c r="C631" s="2" t="s">
        <v>8</v>
      </c>
      <c r="D631" s="2" t="s">
        <v>44</v>
      </c>
      <c r="E631" s="4">
        <v>1</v>
      </c>
      <c r="F631" s="5">
        <v>98.28</v>
      </c>
      <c r="G631" s="33">
        <v>98.28</v>
      </c>
    </row>
    <row r="632" spans="1:7" ht="15" customHeight="1">
      <c r="A632" s="32" t="s">
        <v>274</v>
      </c>
      <c r="B632" s="3" t="s">
        <v>275</v>
      </c>
      <c r="C632" s="2" t="s">
        <v>8</v>
      </c>
      <c r="D632" s="2" t="s">
        <v>27</v>
      </c>
      <c r="E632" s="4">
        <v>2</v>
      </c>
      <c r="F632" s="5">
        <v>1.05</v>
      </c>
      <c r="G632" s="33">
        <v>2.1</v>
      </c>
    </row>
    <row r="633" spans="1:7" ht="15" customHeight="1">
      <c r="A633" s="34"/>
      <c r="B633" s="35"/>
      <c r="C633" s="35"/>
      <c r="D633" s="35"/>
      <c r="E633" s="174" t="s">
        <v>28</v>
      </c>
      <c r="F633" s="175"/>
      <c r="G633" s="36">
        <v>100.56</v>
      </c>
    </row>
    <row r="634" spans="1:7" ht="15" customHeight="1">
      <c r="A634" s="172" t="s">
        <v>0</v>
      </c>
      <c r="B634" s="173"/>
      <c r="C634" s="1" t="s">
        <v>1</v>
      </c>
      <c r="D634" s="1" t="s">
        <v>2</v>
      </c>
      <c r="E634" s="1" t="s">
        <v>3</v>
      </c>
      <c r="F634" s="1" t="s">
        <v>4</v>
      </c>
      <c r="G634" s="31" t="s">
        <v>5</v>
      </c>
    </row>
    <row r="635" spans="1:7" ht="19.899999999999999" customHeight="1">
      <c r="A635" s="32" t="s">
        <v>276</v>
      </c>
      <c r="B635" s="3" t="s">
        <v>225</v>
      </c>
      <c r="C635" s="2" t="s">
        <v>8</v>
      </c>
      <c r="D635" s="2" t="s">
        <v>12</v>
      </c>
      <c r="E635" s="4">
        <v>1</v>
      </c>
      <c r="F635" s="5">
        <v>16.989999999999998</v>
      </c>
      <c r="G635" s="33">
        <v>16.989999999999998</v>
      </c>
    </row>
    <row r="636" spans="1:7" ht="19.899999999999999" customHeight="1">
      <c r="A636" s="32" t="s">
        <v>277</v>
      </c>
      <c r="B636" s="3" t="s">
        <v>227</v>
      </c>
      <c r="C636" s="2" t="s">
        <v>8</v>
      </c>
      <c r="D636" s="2" t="s">
        <v>12</v>
      </c>
      <c r="E636" s="4">
        <v>1</v>
      </c>
      <c r="F636" s="5">
        <v>20.7</v>
      </c>
      <c r="G636" s="33">
        <v>20.7</v>
      </c>
    </row>
    <row r="637" spans="1:7" ht="15" customHeight="1">
      <c r="A637" s="32" t="s">
        <v>117</v>
      </c>
      <c r="B637" s="3" t="s">
        <v>81</v>
      </c>
      <c r="C637" s="2" t="s">
        <v>8</v>
      </c>
      <c r="D637" s="2" t="s">
        <v>12</v>
      </c>
      <c r="E637" s="4">
        <v>1.5</v>
      </c>
      <c r="F637" s="5">
        <v>21.31</v>
      </c>
      <c r="G637" s="33">
        <v>31.965</v>
      </c>
    </row>
    <row r="638" spans="1:7" ht="15" customHeight="1">
      <c r="A638" s="32" t="s">
        <v>118</v>
      </c>
      <c r="B638" s="3" t="s">
        <v>32</v>
      </c>
      <c r="C638" s="2" t="s">
        <v>8</v>
      </c>
      <c r="D638" s="2" t="s">
        <v>12</v>
      </c>
      <c r="E638" s="4">
        <v>1.5</v>
      </c>
      <c r="F638" s="5">
        <v>17.09</v>
      </c>
      <c r="G638" s="33">
        <v>25.635000000000002</v>
      </c>
    </row>
    <row r="639" spans="1:7" ht="15" customHeight="1">
      <c r="A639" s="34"/>
      <c r="B639" s="35"/>
      <c r="C639" s="35"/>
      <c r="D639" s="35"/>
      <c r="E639" s="174" t="s">
        <v>13</v>
      </c>
      <c r="F639" s="175"/>
      <c r="G639" s="36">
        <v>95.3</v>
      </c>
    </row>
    <row r="640" spans="1:7" ht="15" customHeight="1">
      <c r="A640" s="34"/>
      <c r="B640" s="35"/>
      <c r="C640" s="35"/>
      <c r="D640" s="35"/>
      <c r="E640" s="199" t="s">
        <v>14</v>
      </c>
      <c r="F640" s="200"/>
      <c r="G640" s="37">
        <v>195.84</v>
      </c>
    </row>
    <row r="641" spans="1:7" ht="15" customHeight="1">
      <c r="A641" s="34"/>
      <c r="B641" s="35"/>
      <c r="C641" s="35"/>
      <c r="D641" s="35"/>
      <c r="E641" s="199" t="s">
        <v>15</v>
      </c>
      <c r="F641" s="200"/>
      <c r="G641" s="37">
        <v>195.84</v>
      </c>
    </row>
    <row r="642" spans="1:7" ht="15" customHeight="1">
      <c r="A642" s="34"/>
      <c r="B642" s="35"/>
      <c r="C642" s="35"/>
      <c r="D642" s="35"/>
      <c r="E642" s="199" t="s">
        <v>16</v>
      </c>
      <c r="F642" s="200"/>
      <c r="G642" s="37">
        <v>252.63</v>
      </c>
    </row>
    <row r="643" spans="1:7" ht="10.15" customHeight="1">
      <c r="A643" s="34"/>
      <c r="B643" s="35"/>
      <c r="C643" s="201"/>
      <c r="D643" s="201"/>
      <c r="E643" s="35"/>
      <c r="F643" s="35"/>
      <c r="G643" s="38"/>
    </row>
    <row r="644" spans="1:7" ht="19.899999999999999" customHeight="1">
      <c r="A644" s="169" t="s">
        <v>848</v>
      </c>
      <c r="B644" s="170"/>
      <c r="C644" s="170"/>
      <c r="D644" s="170"/>
      <c r="E644" s="170"/>
      <c r="F644" s="170"/>
      <c r="G644" s="171"/>
    </row>
    <row r="645" spans="1:7" ht="15" customHeight="1">
      <c r="A645" s="172" t="s">
        <v>17</v>
      </c>
      <c r="B645" s="173"/>
      <c r="C645" s="1" t="s">
        <v>1</v>
      </c>
      <c r="D645" s="1" t="s">
        <v>2</v>
      </c>
      <c r="E645" s="1" t="s">
        <v>3</v>
      </c>
      <c r="F645" s="1" t="s">
        <v>4</v>
      </c>
      <c r="G645" s="31" t="s">
        <v>5</v>
      </c>
    </row>
    <row r="646" spans="1:7" ht="15" customHeight="1">
      <c r="A646" s="32" t="s">
        <v>278</v>
      </c>
      <c r="B646" s="3" t="s">
        <v>279</v>
      </c>
      <c r="C646" s="2" t="s">
        <v>20</v>
      </c>
      <c r="D646" s="2" t="s">
        <v>147</v>
      </c>
      <c r="E646" s="4">
        <v>3.03</v>
      </c>
      <c r="F646" s="5">
        <v>0.21</v>
      </c>
      <c r="G646" s="33">
        <v>0.63629999999999998</v>
      </c>
    </row>
    <row r="647" spans="1:7" ht="15" customHeight="1">
      <c r="A647" s="32" t="s">
        <v>280</v>
      </c>
      <c r="B647" s="3" t="s">
        <v>281</v>
      </c>
      <c r="C647" s="2" t="s">
        <v>20</v>
      </c>
      <c r="D647" s="2" t="s">
        <v>44</v>
      </c>
      <c r="E647" s="4">
        <v>2</v>
      </c>
      <c r="F647" s="5">
        <v>14.19</v>
      </c>
      <c r="G647" s="33">
        <v>28.38</v>
      </c>
    </row>
    <row r="648" spans="1:7" ht="15" customHeight="1">
      <c r="A648" s="32" t="s">
        <v>282</v>
      </c>
      <c r="B648" s="3" t="s">
        <v>283</v>
      </c>
      <c r="C648" s="2" t="s">
        <v>20</v>
      </c>
      <c r="D648" s="2" t="s">
        <v>44</v>
      </c>
      <c r="E648" s="4">
        <v>2</v>
      </c>
      <c r="F648" s="5">
        <v>19.38</v>
      </c>
      <c r="G648" s="33">
        <v>38.76</v>
      </c>
    </row>
    <row r="649" spans="1:7" ht="15" customHeight="1">
      <c r="A649" s="32" t="s">
        <v>284</v>
      </c>
      <c r="B649" s="3" t="s">
        <v>285</v>
      </c>
      <c r="C649" s="2" t="s">
        <v>20</v>
      </c>
      <c r="D649" s="2" t="s">
        <v>44</v>
      </c>
      <c r="E649" s="4">
        <v>4</v>
      </c>
      <c r="F649" s="5">
        <v>40.799999999999997</v>
      </c>
      <c r="G649" s="33">
        <v>163.19999999999999</v>
      </c>
    </row>
    <row r="650" spans="1:7" ht="15" customHeight="1">
      <c r="A650" s="32" t="s">
        <v>286</v>
      </c>
      <c r="B650" s="3" t="s">
        <v>287</v>
      </c>
      <c r="C650" s="2" t="s">
        <v>20</v>
      </c>
      <c r="D650" s="2" t="s">
        <v>44</v>
      </c>
      <c r="E650" s="4">
        <v>1</v>
      </c>
      <c r="F650" s="5">
        <v>460.4</v>
      </c>
      <c r="G650" s="33">
        <v>460.4</v>
      </c>
    </row>
    <row r="651" spans="1:7" ht="15" customHeight="1">
      <c r="A651" s="32" t="s">
        <v>288</v>
      </c>
      <c r="B651" s="3" t="s">
        <v>289</v>
      </c>
      <c r="C651" s="2" t="s">
        <v>20</v>
      </c>
      <c r="D651" s="2" t="s">
        <v>147</v>
      </c>
      <c r="E651" s="4">
        <v>5</v>
      </c>
      <c r="F651" s="5">
        <v>288</v>
      </c>
      <c r="G651" s="33">
        <v>1440</v>
      </c>
    </row>
    <row r="652" spans="1:7" ht="15" customHeight="1">
      <c r="A652" s="34"/>
      <c r="B652" s="35"/>
      <c r="C652" s="35"/>
      <c r="D652" s="35"/>
      <c r="E652" s="174" t="s">
        <v>28</v>
      </c>
      <c r="F652" s="175"/>
      <c r="G652" s="36">
        <v>2131.38</v>
      </c>
    </row>
    <row r="653" spans="1:7" ht="15" customHeight="1">
      <c r="A653" s="172" t="s">
        <v>0</v>
      </c>
      <c r="B653" s="173"/>
      <c r="C653" s="1" t="s">
        <v>1</v>
      </c>
      <c r="D653" s="1" t="s">
        <v>2</v>
      </c>
      <c r="E653" s="1" t="s">
        <v>3</v>
      </c>
      <c r="F653" s="1" t="s">
        <v>4</v>
      </c>
      <c r="G653" s="31" t="s">
        <v>5</v>
      </c>
    </row>
    <row r="654" spans="1:7" ht="19.899999999999999" customHeight="1">
      <c r="A654" s="32" t="s">
        <v>224</v>
      </c>
      <c r="B654" s="3" t="s">
        <v>225</v>
      </c>
      <c r="C654" s="2" t="s">
        <v>20</v>
      </c>
      <c r="D654" s="2" t="s">
        <v>12</v>
      </c>
      <c r="E654" s="4">
        <v>8</v>
      </c>
      <c r="F654" s="5">
        <v>16.989999999999998</v>
      </c>
      <c r="G654" s="33">
        <v>135.91999999999999</v>
      </c>
    </row>
    <row r="655" spans="1:7" ht="19.899999999999999" customHeight="1">
      <c r="A655" s="32" t="s">
        <v>226</v>
      </c>
      <c r="B655" s="3" t="s">
        <v>227</v>
      </c>
      <c r="C655" s="2" t="s">
        <v>20</v>
      </c>
      <c r="D655" s="2" t="s">
        <v>12</v>
      </c>
      <c r="E655" s="4">
        <v>8</v>
      </c>
      <c r="F655" s="5">
        <v>20.7</v>
      </c>
      <c r="G655" s="33">
        <v>165.6</v>
      </c>
    </row>
    <row r="656" spans="1:7" ht="15" customHeight="1">
      <c r="A656" s="34"/>
      <c r="B656" s="35"/>
      <c r="C656" s="35"/>
      <c r="D656" s="35"/>
      <c r="E656" s="174" t="s">
        <v>13</v>
      </c>
      <c r="F656" s="175"/>
      <c r="G656" s="36">
        <v>301.52</v>
      </c>
    </row>
    <row r="657" spans="1:7" ht="15" customHeight="1">
      <c r="A657" s="34"/>
      <c r="B657" s="35"/>
      <c r="C657" s="35"/>
      <c r="D657" s="35"/>
      <c r="E657" s="199" t="s">
        <v>14</v>
      </c>
      <c r="F657" s="200"/>
      <c r="G657" s="37">
        <v>2432.9</v>
      </c>
    </row>
    <row r="658" spans="1:7" ht="15" customHeight="1">
      <c r="A658" s="34"/>
      <c r="B658" s="35"/>
      <c r="C658" s="35"/>
      <c r="D658" s="35"/>
      <c r="E658" s="199" t="s">
        <v>15</v>
      </c>
      <c r="F658" s="200"/>
      <c r="G658" s="37">
        <v>2432.9</v>
      </c>
    </row>
    <row r="659" spans="1:7" ht="15" customHeight="1">
      <c r="A659" s="34"/>
      <c r="B659" s="35"/>
      <c r="C659" s="35"/>
      <c r="D659" s="35"/>
      <c r="E659" s="199" t="s">
        <v>16</v>
      </c>
      <c r="F659" s="200"/>
      <c r="G659" s="37">
        <v>3138.44</v>
      </c>
    </row>
    <row r="660" spans="1:7" ht="10.15" customHeight="1">
      <c r="A660" s="34"/>
      <c r="B660" s="35"/>
      <c r="C660" s="201"/>
      <c r="D660" s="201"/>
      <c r="E660" s="35"/>
      <c r="F660" s="35"/>
      <c r="G660" s="38"/>
    </row>
    <row r="661" spans="1:7" ht="19.899999999999999" customHeight="1">
      <c r="A661" s="169" t="s">
        <v>849</v>
      </c>
      <c r="B661" s="170"/>
      <c r="C661" s="170"/>
      <c r="D661" s="170"/>
      <c r="E661" s="170"/>
      <c r="F661" s="170"/>
      <c r="G661" s="171"/>
    </row>
    <row r="662" spans="1:7" ht="15" customHeight="1">
      <c r="A662" s="172" t="s">
        <v>17</v>
      </c>
      <c r="B662" s="173"/>
      <c r="C662" s="1" t="s">
        <v>1</v>
      </c>
      <c r="D662" s="1" t="s">
        <v>2</v>
      </c>
      <c r="E662" s="1" t="s">
        <v>3</v>
      </c>
      <c r="F662" s="1" t="s">
        <v>4</v>
      </c>
      <c r="G662" s="31" t="s">
        <v>5</v>
      </c>
    </row>
    <row r="663" spans="1:7" ht="15" customHeight="1">
      <c r="A663" s="32" t="s">
        <v>25</v>
      </c>
      <c r="B663" s="3" t="s">
        <v>26</v>
      </c>
      <c r="C663" s="2" t="s">
        <v>20</v>
      </c>
      <c r="D663" s="2" t="s">
        <v>27</v>
      </c>
      <c r="E663" s="4">
        <v>0.2</v>
      </c>
      <c r="F663" s="5">
        <v>16.829999999999998</v>
      </c>
      <c r="G663" s="33">
        <v>3.3660000000000001</v>
      </c>
    </row>
    <row r="664" spans="1:7" ht="15" customHeight="1">
      <c r="A664" s="32" t="s">
        <v>290</v>
      </c>
      <c r="B664" s="3" t="s">
        <v>291</v>
      </c>
      <c r="C664" s="2" t="s">
        <v>20</v>
      </c>
      <c r="D664" s="2" t="s">
        <v>24</v>
      </c>
      <c r="E664" s="4">
        <v>0.1</v>
      </c>
      <c r="F664" s="5">
        <v>144</v>
      </c>
      <c r="G664" s="33">
        <v>14.4</v>
      </c>
    </row>
    <row r="665" spans="1:7" ht="15" customHeight="1">
      <c r="A665" s="34"/>
      <c r="B665" s="35"/>
      <c r="C665" s="35"/>
      <c r="D665" s="35"/>
      <c r="E665" s="174" t="s">
        <v>28</v>
      </c>
      <c r="F665" s="175"/>
      <c r="G665" s="36">
        <v>17.77</v>
      </c>
    </row>
    <row r="666" spans="1:7" ht="15" customHeight="1">
      <c r="A666" s="172" t="s">
        <v>0</v>
      </c>
      <c r="B666" s="173"/>
      <c r="C666" s="1" t="s">
        <v>1</v>
      </c>
      <c r="D666" s="1" t="s">
        <v>2</v>
      </c>
      <c r="E666" s="1" t="s">
        <v>3</v>
      </c>
      <c r="F666" s="1" t="s">
        <v>4</v>
      </c>
      <c r="G666" s="31" t="s">
        <v>5</v>
      </c>
    </row>
    <row r="667" spans="1:7" ht="15" customHeight="1">
      <c r="A667" s="32" t="s">
        <v>292</v>
      </c>
      <c r="B667" s="3" t="s">
        <v>293</v>
      </c>
      <c r="C667" s="2" t="s">
        <v>20</v>
      </c>
      <c r="D667" s="2" t="s">
        <v>12</v>
      </c>
      <c r="E667" s="4">
        <v>0.9</v>
      </c>
      <c r="F667" s="5">
        <v>17.41</v>
      </c>
      <c r="G667" s="33">
        <v>15.669</v>
      </c>
    </row>
    <row r="668" spans="1:7" ht="15" customHeight="1">
      <c r="A668" s="32" t="s">
        <v>29</v>
      </c>
      <c r="B668" s="3" t="s">
        <v>30</v>
      </c>
      <c r="C668" s="2" t="s">
        <v>20</v>
      </c>
      <c r="D668" s="2" t="s">
        <v>12</v>
      </c>
      <c r="E668" s="4">
        <v>0.9</v>
      </c>
      <c r="F668" s="5">
        <v>20.239999999999998</v>
      </c>
      <c r="G668" s="33">
        <v>18.216000000000001</v>
      </c>
    </row>
    <row r="669" spans="1:7" ht="15" customHeight="1">
      <c r="A669" s="34"/>
      <c r="B669" s="35"/>
      <c r="C669" s="35"/>
      <c r="D669" s="35"/>
      <c r="E669" s="174" t="s">
        <v>13</v>
      </c>
      <c r="F669" s="175"/>
      <c r="G669" s="36">
        <v>33.89</v>
      </c>
    </row>
    <row r="670" spans="1:7" ht="15" customHeight="1">
      <c r="A670" s="34"/>
      <c r="B670" s="35"/>
      <c r="C670" s="35"/>
      <c r="D670" s="35"/>
      <c r="E670" s="199" t="s">
        <v>14</v>
      </c>
      <c r="F670" s="200"/>
      <c r="G670" s="37">
        <v>51.66</v>
      </c>
    </row>
    <row r="671" spans="1:7" ht="15" customHeight="1">
      <c r="A671" s="34"/>
      <c r="B671" s="35"/>
      <c r="C671" s="35"/>
      <c r="D671" s="35"/>
      <c r="E671" s="199" t="s">
        <v>15</v>
      </c>
      <c r="F671" s="200"/>
      <c r="G671" s="37">
        <v>51.66</v>
      </c>
    </row>
    <row r="672" spans="1:7" ht="15" customHeight="1">
      <c r="A672" s="34"/>
      <c r="B672" s="35"/>
      <c r="C672" s="35"/>
      <c r="D672" s="35"/>
      <c r="E672" s="199" t="s">
        <v>16</v>
      </c>
      <c r="F672" s="200"/>
      <c r="G672" s="37">
        <v>66.64</v>
      </c>
    </row>
    <row r="673" spans="1:7" ht="10.15" customHeight="1">
      <c r="A673" s="34"/>
      <c r="B673" s="35"/>
      <c r="C673" s="201"/>
      <c r="D673" s="201"/>
      <c r="E673" s="35"/>
      <c r="F673" s="35"/>
      <c r="G673" s="38"/>
    </row>
    <row r="674" spans="1:7" ht="19.899999999999999" customHeight="1">
      <c r="A674" s="169" t="s">
        <v>850</v>
      </c>
      <c r="B674" s="170"/>
      <c r="C674" s="170"/>
      <c r="D674" s="170"/>
      <c r="E674" s="170"/>
      <c r="F674" s="170"/>
      <c r="G674" s="171"/>
    </row>
    <row r="675" spans="1:7" ht="15" customHeight="1">
      <c r="A675" s="172" t="s">
        <v>17</v>
      </c>
      <c r="B675" s="173"/>
      <c r="C675" s="1" t="s">
        <v>1</v>
      </c>
      <c r="D675" s="1" t="s">
        <v>2</v>
      </c>
      <c r="E675" s="1" t="s">
        <v>3</v>
      </c>
      <c r="F675" s="1" t="s">
        <v>4</v>
      </c>
      <c r="G675" s="31" t="s">
        <v>5</v>
      </c>
    </row>
    <row r="676" spans="1:7" ht="15" customHeight="1">
      <c r="A676" s="32" t="s">
        <v>294</v>
      </c>
      <c r="B676" s="3" t="s">
        <v>295</v>
      </c>
      <c r="C676" s="2" t="s">
        <v>20</v>
      </c>
      <c r="D676" s="2" t="s">
        <v>21</v>
      </c>
      <c r="E676" s="4">
        <v>1</v>
      </c>
      <c r="F676" s="5">
        <v>30.95</v>
      </c>
      <c r="G676" s="33">
        <v>30.95</v>
      </c>
    </row>
    <row r="677" spans="1:7" ht="15" customHeight="1">
      <c r="A677" s="34"/>
      <c r="B677" s="35"/>
      <c r="C677" s="35"/>
      <c r="D677" s="35"/>
      <c r="E677" s="174" t="s">
        <v>28</v>
      </c>
      <c r="F677" s="175"/>
      <c r="G677" s="36">
        <v>30.95</v>
      </c>
    </row>
    <row r="678" spans="1:7" ht="15" customHeight="1">
      <c r="A678" s="172" t="s">
        <v>0</v>
      </c>
      <c r="B678" s="173"/>
      <c r="C678" s="1" t="s">
        <v>1</v>
      </c>
      <c r="D678" s="1" t="s">
        <v>2</v>
      </c>
      <c r="E678" s="1" t="s">
        <v>3</v>
      </c>
      <c r="F678" s="1" t="s">
        <v>4</v>
      </c>
      <c r="G678" s="31" t="s">
        <v>5</v>
      </c>
    </row>
    <row r="679" spans="1:7" ht="15" customHeight="1">
      <c r="A679" s="32" t="s">
        <v>292</v>
      </c>
      <c r="B679" s="3" t="s">
        <v>293</v>
      </c>
      <c r="C679" s="2" t="s">
        <v>20</v>
      </c>
      <c r="D679" s="2" t="s">
        <v>12</v>
      </c>
      <c r="E679" s="4">
        <v>0.3</v>
      </c>
      <c r="F679" s="5">
        <v>17.41</v>
      </c>
      <c r="G679" s="33">
        <v>5.2229999999999999</v>
      </c>
    </row>
    <row r="680" spans="1:7" ht="15" customHeight="1">
      <c r="A680" s="32" t="s">
        <v>29</v>
      </c>
      <c r="B680" s="3" t="s">
        <v>30</v>
      </c>
      <c r="C680" s="2" t="s">
        <v>20</v>
      </c>
      <c r="D680" s="2" t="s">
        <v>12</v>
      </c>
      <c r="E680" s="4">
        <v>0.3</v>
      </c>
      <c r="F680" s="5">
        <v>20.239999999999998</v>
      </c>
      <c r="G680" s="33">
        <v>6.0720000000000001</v>
      </c>
    </row>
    <row r="681" spans="1:7" ht="15" customHeight="1">
      <c r="A681" s="34"/>
      <c r="B681" s="35"/>
      <c r="C681" s="35"/>
      <c r="D681" s="35"/>
      <c r="E681" s="174" t="s">
        <v>13</v>
      </c>
      <c r="F681" s="175"/>
      <c r="G681" s="36">
        <v>11.29</v>
      </c>
    </row>
    <row r="682" spans="1:7" ht="15" customHeight="1">
      <c r="A682" s="34"/>
      <c r="B682" s="35"/>
      <c r="C682" s="35"/>
      <c r="D682" s="35"/>
      <c r="E682" s="199" t="s">
        <v>14</v>
      </c>
      <c r="F682" s="200"/>
      <c r="G682" s="37">
        <v>42.24</v>
      </c>
    </row>
    <row r="683" spans="1:7" ht="15" customHeight="1">
      <c r="A683" s="34"/>
      <c r="B683" s="35"/>
      <c r="C683" s="35"/>
      <c r="D683" s="35"/>
      <c r="E683" s="199" t="s">
        <v>15</v>
      </c>
      <c r="F683" s="200"/>
      <c r="G683" s="37">
        <v>42.24</v>
      </c>
    </row>
    <row r="684" spans="1:7" ht="15" customHeight="1">
      <c r="A684" s="34"/>
      <c r="B684" s="35"/>
      <c r="C684" s="35"/>
      <c r="D684" s="35"/>
      <c r="E684" s="199" t="s">
        <v>16</v>
      </c>
      <c r="F684" s="200"/>
      <c r="G684" s="37">
        <v>54.49</v>
      </c>
    </row>
    <row r="685" spans="1:7" ht="10.15" customHeight="1">
      <c r="A685" s="34"/>
      <c r="B685" s="35"/>
      <c r="C685" s="201"/>
      <c r="D685" s="201"/>
      <c r="E685" s="35"/>
      <c r="F685" s="35"/>
      <c r="G685" s="38"/>
    </row>
    <row r="686" spans="1:7" ht="19.899999999999999" customHeight="1">
      <c r="A686" s="169" t="s">
        <v>851</v>
      </c>
      <c r="B686" s="170"/>
      <c r="C686" s="170"/>
      <c r="D686" s="170"/>
      <c r="E686" s="170"/>
      <c r="F686" s="170"/>
      <c r="G686" s="171"/>
    </row>
    <row r="687" spans="1:7" ht="15" customHeight="1">
      <c r="A687" s="172" t="s">
        <v>17</v>
      </c>
      <c r="B687" s="173"/>
      <c r="C687" s="1" t="s">
        <v>1</v>
      </c>
      <c r="D687" s="1" t="s">
        <v>2</v>
      </c>
      <c r="E687" s="1" t="s">
        <v>3</v>
      </c>
      <c r="F687" s="1" t="s">
        <v>4</v>
      </c>
      <c r="G687" s="31" t="s">
        <v>5</v>
      </c>
    </row>
    <row r="688" spans="1:7" ht="15" customHeight="1">
      <c r="A688" s="32" t="s">
        <v>296</v>
      </c>
      <c r="B688" s="3" t="s">
        <v>297</v>
      </c>
      <c r="C688" s="2" t="s">
        <v>20</v>
      </c>
      <c r="D688" s="2" t="s">
        <v>147</v>
      </c>
      <c r="E688" s="4">
        <v>6</v>
      </c>
      <c r="F688" s="5">
        <v>12</v>
      </c>
      <c r="G688" s="33">
        <v>72</v>
      </c>
    </row>
    <row r="689" spans="1:7" ht="15" customHeight="1">
      <c r="A689" s="32" t="s">
        <v>298</v>
      </c>
      <c r="B689" s="3" t="s">
        <v>299</v>
      </c>
      <c r="C689" s="2" t="s">
        <v>20</v>
      </c>
      <c r="D689" s="2" t="s">
        <v>21</v>
      </c>
      <c r="E689" s="4">
        <v>0.6</v>
      </c>
      <c r="F689" s="5">
        <v>138.5</v>
      </c>
      <c r="G689" s="33">
        <v>83.1</v>
      </c>
    </row>
    <row r="690" spans="1:7" ht="15" customHeight="1">
      <c r="A690" s="32" t="s">
        <v>300</v>
      </c>
      <c r="B690" s="3" t="s">
        <v>301</v>
      </c>
      <c r="C690" s="2" t="s">
        <v>20</v>
      </c>
      <c r="D690" s="2" t="s">
        <v>21</v>
      </c>
      <c r="E690" s="4">
        <v>1</v>
      </c>
      <c r="F690" s="5">
        <v>202.38</v>
      </c>
      <c r="G690" s="33">
        <v>202.38</v>
      </c>
    </row>
    <row r="691" spans="1:7" ht="15" customHeight="1">
      <c r="A691" s="34"/>
      <c r="B691" s="35"/>
      <c r="C691" s="35"/>
      <c r="D691" s="35"/>
      <c r="E691" s="174" t="s">
        <v>28</v>
      </c>
      <c r="F691" s="175"/>
      <c r="G691" s="36">
        <v>357.48</v>
      </c>
    </row>
    <row r="692" spans="1:7" ht="15" customHeight="1">
      <c r="A692" s="172" t="s">
        <v>0</v>
      </c>
      <c r="B692" s="173"/>
      <c r="C692" s="1" t="s">
        <v>1</v>
      </c>
      <c r="D692" s="1" t="s">
        <v>2</v>
      </c>
      <c r="E692" s="1" t="s">
        <v>3</v>
      </c>
      <c r="F692" s="1" t="s">
        <v>4</v>
      </c>
      <c r="G692" s="31" t="s">
        <v>5</v>
      </c>
    </row>
    <row r="693" spans="1:7" ht="15" customHeight="1">
      <c r="A693" s="32" t="s">
        <v>292</v>
      </c>
      <c r="B693" s="3" t="s">
        <v>293</v>
      </c>
      <c r="C693" s="2" t="s">
        <v>20</v>
      </c>
      <c r="D693" s="2" t="s">
        <v>12</v>
      </c>
      <c r="E693" s="4">
        <v>1.2</v>
      </c>
      <c r="F693" s="5">
        <v>17.41</v>
      </c>
      <c r="G693" s="33">
        <v>20.891999999999999</v>
      </c>
    </row>
    <row r="694" spans="1:7" ht="15" customHeight="1">
      <c r="A694" s="32" t="s">
        <v>29</v>
      </c>
      <c r="B694" s="3" t="s">
        <v>30</v>
      </c>
      <c r="C694" s="2" t="s">
        <v>20</v>
      </c>
      <c r="D694" s="2" t="s">
        <v>12</v>
      </c>
      <c r="E694" s="4">
        <v>3.2</v>
      </c>
      <c r="F694" s="5">
        <v>20.239999999999998</v>
      </c>
      <c r="G694" s="33">
        <v>64.768000000000001</v>
      </c>
    </row>
    <row r="695" spans="1:7" ht="15" customHeight="1">
      <c r="A695" s="32" t="s">
        <v>80</v>
      </c>
      <c r="B695" s="3" t="s">
        <v>81</v>
      </c>
      <c r="C695" s="2" t="s">
        <v>20</v>
      </c>
      <c r="D695" s="2" t="s">
        <v>12</v>
      </c>
      <c r="E695" s="4">
        <v>0.3</v>
      </c>
      <c r="F695" s="5">
        <v>21.31</v>
      </c>
      <c r="G695" s="33">
        <v>6.3929999999999998</v>
      </c>
    </row>
    <row r="696" spans="1:7" ht="15" customHeight="1">
      <c r="A696" s="34"/>
      <c r="B696" s="35"/>
      <c r="C696" s="35"/>
      <c r="D696" s="35"/>
      <c r="E696" s="174" t="s">
        <v>13</v>
      </c>
      <c r="F696" s="175"/>
      <c r="G696" s="36">
        <v>92.05</v>
      </c>
    </row>
    <row r="697" spans="1:7" ht="15" customHeight="1">
      <c r="A697" s="34"/>
      <c r="B697" s="35"/>
      <c r="C697" s="35"/>
      <c r="D697" s="35"/>
      <c r="E697" s="199" t="s">
        <v>14</v>
      </c>
      <c r="F697" s="200"/>
      <c r="G697" s="37">
        <v>449.53</v>
      </c>
    </row>
    <row r="698" spans="1:7" ht="15" customHeight="1">
      <c r="A698" s="34"/>
      <c r="B698" s="35"/>
      <c r="C698" s="35"/>
      <c r="D698" s="35"/>
      <c r="E698" s="199" t="s">
        <v>15</v>
      </c>
      <c r="F698" s="200"/>
      <c r="G698" s="37">
        <v>449.53</v>
      </c>
    </row>
    <row r="699" spans="1:7" ht="15" customHeight="1">
      <c r="A699" s="34"/>
      <c r="B699" s="35"/>
      <c r="C699" s="35"/>
      <c r="D699" s="35"/>
      <c r="E699" s="199" t="s">
        <v>16</v>
      </c>
      <c r="F699" s="200"/>
      <c r="G699" s="37">
        <v>579.89</v>
      </c>
    </row>
    <row r="700" spans="1:7" ht="10.15" customHeight="1">
      <c r="A700" s="34"/>
      <c r="B700" s="35"/>
      <c r="C700" s="201"/>
      <c r="D700" s="201"/>
      <c r="E700" s="35"/>
      <c r="F700" s="35"/>
      <c r="G700" s="38"/>
    </row>
    <row r="701" spans="1:7" ht="19.899999999999999" customHeight="1">
      <c r="A701" s="169" t="s">
        <v>852</v>
      </c>
      <c r="B701" s="170"/>
      <c r="C701" s="170"/>
      <c r="D701" s="170"/>
      <c r="E701" s="170"/>
      <c r="F701" s="170"/>
      <c r="G701" s="171"/>
    </row>
    <row r="702" spans="1:7" ht="15" customHeight="1">
      <c r="A702" s="172" t="s">
        <v>17</v>
      </c>
      <c r="B702" s="173"/>
      <c r="C702" s="1" t="s">
        <v>1</v>
      </c>
      <c r="D702" s="1" t="s">
        <v>2</v>
      </c>
      <c r="E702" s="1" t="s">
        <v>3</v>
      </c>
      <c r="F702" s="1" t="s">
        <v>4</v>
      </c>
      <c r="G702" s="31" t="s">
        <v>5</v>
      </c>
    </row>
    <row r="703" spans="1:7" ht="37.15" customHeight="1">
      <c r="A703" s="32" t="s">
        <v>302</v>
      </c>
      <c r="B703" s="3" t="s">
        <v>303</v>
      </c>
      <c r="C703" s="2" t="s">
        <v>8</v>
      </c>
      <c r="D703" s="2" t="s">
        <v>44</v>
      </c>
      <c r="E703" s="4">
        <v>0.55600000000000005</v>
      </c>
      <c r="F703" s="5">
        <v>526.71</v>
      </c>
      <c r="G703" s="33">
        <v>292.85075999999998</v>
      </c>
    </row>
    <row r="704" spans="1:7" ht="28.9" customHeight="1">
      <c r="A704" s="32" t="s">
        <v>304</v>
      </c>
      <c r="B704" s="3" t="s">
        <v>305</v>
      </c>
      <c r="C704" s="2" t="s">
        <v>8</v>
      </c>
      <c r="D704" s="2" t="s">
        <v>44</v>
      </c>
      <c r="E704" s="4">
        <v>7.3</v>
      </c>
      <c r="F704" s="5">
        <v>0.17</v>
      </c>
      <c r="G704" s="33">
        <v>1.2410000000000001</v>
      </c>
    </row>
    <row r="705" spans="1:7" ht="15" customHeight="1">
      <c r="A705" s="32" t="s">
        <v>306</v>
      </c>
      <c r="B705" s="3" t="s">
        <v>307</v>
      </c>
      <c r="C705" s="2" t="s">
        <v>8</v>
      </c>
      <c r="D705" s="2" t="s">
        <v>44</v>
      </c>
      <c r="E705" s="4">
        <v>0.56000000000000005</v>
      </c>
      <c r="F705" s="5">
        <v>26.27</v>
      </c>
      <c r="G705" s="33">
        <v>14.7112</v>
      </c>
    </row>
    <row r="706" spans="1:7" ht="15" customHeight="1">
      <c r="A706" s="34"/>
      <c r="B706" s="35"/>
      <c r="C706" s="35"/>
      <c r="D706" s="35"/>
      <c r="E706" s="174" t="s">
        <v>28</v>
      </c>
      <c r="F706" s="175"/>
      <c r="G706" s="36">
        <v>308.8</v>
      </c>
    </row>
    <row r="707" spans="1:7" ht="15" customHeight="1">
      <c r="A707" s="172" t="s">
        <v>0</v>
      </c>
      <c r="B707" s="173"/>
      <c r="C707" s="1" t="s">
        <v>1</v>
      </c>
      <c r="D707" s="1" t="s">
        <v>2</v>
      </c>
      <c r="E707" s="1" t="s">
        <v>3</v>
      </c>
      <c r="F707" s="1" t="s">
        <v>4</v>
      </c>
      <c r="G707" s="31" t="s">
        <v>5</v>
      </c>
    </row>
    <row r="708" spans="1:7" ht="15" customHeight="1">
      <c r="A708" s="32" t="s">
        <v>117</v>
      </c>
      <c r="B708" s="3" t="s">
        <v>81</v>
      </c>
      <c r="C708" s="2" t="s">
        <v>8</v>
      </c>
      <c r="D708" s="2" t="s">
        <v>12</v>
      </c>
      <c r="E708" s="4">
        <v>0.96</v>
      </c>
      <c r="F708" s="5">
        <v>21.31</v>
      </c>
      <c r="G708" s="33">
        <v>20.457599999999999</v>
      </c>
    </row>
    <row r="709" spans="1:7" ht="15" customHeight="1">
      <c r="A709" s="32" t="s">
        <v>118</v>
      </c>
      <c r="B709" s="3" t="s">
        <v>32</v>
      </c>
      <c r="C709" s="2" t="s">
        <v>8</v>
      </c>
      <c r="D709" s="2" t="s">
        <v>12</v>
      </c>
      <c r="E709" s="4">
        <v>0.48</v>
      </c>
      <c r="F709" s="5">
        <v>17.09</v>
      </c>
      <c r="G709" s="33">
        <v>8.2032000000000007</v>
      </c>
    </row>
    <row r="710" spans="1:7" ht="15" customHeight="1">
      <c r="A710" s="34"/>
      <c r="B710" s="35"/>
      <c r="C710" s="35"/>
      <c r="D710" s="35"/>
      <c r="E710" s="174" t="s">
        <v>13</v>
      </c>
      <c r="F710" s="175"/>
      <c r="G710" s="36">
        <v>28.66</v>
      </c>
    </row>
    <row r="711" spans="1:7" ht="15" customHeight="1">
      <c r="A711" s="34"/>
      <c r="B711" s="35"/>
      <c r="C711" s="35"/>
      <c r="D711" s="35"/>
      <c r="E711" s="199" t="s">
        <v>14</v>
      </c>
      <c r="F711" s="200"/>
      <c r="G711" s="37">
        <v>337.45</v>
      </c>
    </row>
    <row r="712" spans="1:7" ht="15" customHeight="1">
      <c r="A712" s="34"/>
      <c r="B712" s="35"/>
      <c r="C712" s="35"/>
      <c r="D712" s="35"/>
      <c r="E712" s="199" t="s">
        <v>15</v>
      </c>
      <c r="F712" s="200"/>
      <c r="G712" s="37">
        <v>337.45</v>
      </c>
    </row>
    <row r="713" spans="1:7" ht="15" customHeight="1">
      <c r="A713" s="34"/>
      <c r="B713" s="35"/>
      <c r="C713" s="35"/>
      <c r="D713" s="35"/>
      <c r="E713" s="199" t="s">
        <v>16</v>
      </c>
      <c r="F713" s="200"/>
      <c r="G713" s="37">
        <v>435.31</v>
      </c>
    </row>
    <row r="714" spans="1:7" ht="10.15" customHeight="1">
      <c r="A714" s="34"/>
      <c r="B714" s="35"/>
      <c r="C714" s="201"/>
      <c r="D714" s="201"/>
      <c r="E714" s="35"/>
      <c r="F714" s="35"/>
      <c r="G714" s="38"/>
    </row>
    <row r="715" spans="1:7" ht="19.899999999999999" customHeight="1">
      <c r="A715" s="169" t="s">
        <v>853</v>
      </c>
      <c r="B715" s="170"/>
      <c r="C715" s="170"/>
      <c r="D715" s="170"/>
      <c r="E715" s="170"/>
      <c r="F715" s="170"/>
      <c r="G715" s="171"/>
    </row>
    <row r="716" spans="1:7" ht="15" customHeight="1">
      <c r="A716" s="172" t="s">
        <v>17</v>
      </c>
      <c r="B716" s="173"/>
      <c r="C716" s="1" t="s">
        <v>1</v>
      </c>
      <c r="D716" s="1" t="s">
        <v>2</v>
      </c>
      <c r="E716" s="1" t="s">
        <v>3</v>
      </c>
      <c r="F716" s="1" t="s">
        <v>4</v>
      </c>
      <c r="G716" s="31" t="s">
        <v>5</v>
      </c>
    </row>
    <row r="717" spans="1:7" ht="15" customHeight="1">
      <c r="A717" s="32" t="s">
        <v>308</v>
      </c>
      <c r="B717" s="3" t="s">
        <v>309</v>
      </c>
      <c r="C717" s="2" t="s">
        <v>20</v>
      </c>
      <c r="D717" s="2" t="s">
        <v>21</v>
      </c>
      <c r="E717" s="4">
        <v>1</v>
      </c>
      <c r="F717" s="5">
        <v>298.5</v>
      </c>
      <c r="G717" s="33">
        <v>298.5</v>
      </c>
    </row>
    <row r="718" spans="1:7" ht="15" customHeight="1">
      <c r="A718" s="34"/>
      <c r="B718" s="35"/>
      <c r="C718" s="35"/>
      <c r="D718" s="35"/>
      <c r="E718" s="174" t="s">
        <v>28</v>
      </c>
      <c r="F718" s="175"/>
      <c r="G718" s="36">
        <v>298.5</v>
      </c>
    </row>
    <row r="719" spans="1:7" ht="15" customHeight="1">
      <c r="A719" s="172" t="s">
        <v>0</v>
      </c>
      <c r="B719" s="173"/>
      <c r="C719" s="1" t="s">
        <v>1</v>
      </c>
      <c r="D719" s="1" t="s">
        <v>2</v>
      </c>
      <c r="E719" s="1" t="s">
        <v>3</v>
      </c>
      <c r="F719" s="1" t="s">
        <v>4</v>
      </c>
      <c r="G719" s="31" t="s">
        <v>5</v>
      </c>
    </row>
    <row r="720" spans="1:7" ht="15" customHeight="1">
      <c r="A720" s="32" t="s">
        <v>123</v>
      </c>
      <c r="B720" s="3" t="s">
        <v>124</v>
      </c>
      <c r="C720" s="2" t="s">
        <v>20</v>
      </c>
      <c r="D720" s="2" t="s">
        <v>12</v>
      </c>
      <c r="E720" s="4">
        <v>2</v>
      </c>
      <c r="F720" s="5">
        <v>17.13</v>
      </c>
      <c r="G720" s="33">
        <v>34.26</v>
      </c>
    </row>
    <row r="721" spans="1:7" ht="15" customHeight="1">
      <c r="A721" s="32" t="s">
        <v>310</v>
      </c>
      <c r="B721" s="3" t="s">
        <v>311</v>
      </c>
      <c r="C721" s="2" t="s">
        <v>20</v>
      </c>
      <c r="D721" s="2" t="s">
        <v>72</v>
      </c>
      <c r="E721" s="4">
        <v>0.05</v>
      </c>
      <c r="F721" s="5">
        <v>515.28</v>
      </c>
      <c r="G721" s="33">
        <v>25.763999999999999</v>
      </c>
    </row>
    <row r="722" spans="1:7" ht="15" customHeight="1">
      <c r="A722" s="32" t="s">
        <v>80</v>
      </c>
      <c r="B722" s="3" t="s">
        <v>81</v>
      </c>
      <c r="C722" s="2" t="s">
        <v>20</v>
      </c>
      <c r="D722" s="2" t="s">
        <v>12</v>
      </c>
      <c r="E722" s="4">
        <v>2</v>
      </c>
      <c r="F722" s="5">
        <v>21.31</v>
      </c>
      <c r="G722" s="33">
        <v>42.62</v>
      </c>
    </row>
    <row r="723" spans="1:7" ht="15" customHeight="1">
      <c r="A723" s="34"/>
      <c r="B723" s="35"/>
      <c r="C723" s="35"/>
      <c r="D723" s="35"/>
      <c r="E723" s="174" t="s">
        <v>13</v>
      </c>
      <c r="F723" s="175"/>
      <c r="G723" s="36">
        <v>102.64</v>
      </c>
    </row>
    <row r="724" spans="1:7" ht="15" customHeight="1">
      <c r="A724" s="34"/>
      <c r="B724" s="35"/>
      <c r="C724" s="35"/>
      <c r="D724" s="35"/>
      <c r="E724" s="199" t="s">
        <v>14</v>
      </c>
      <c r="F724" s="200"/>
      <c r="G724" s="37">
        <v>401.14</v>
      </c>
    </row>
    <row r="725" spans="1:7" ht="15" customHeight="1">
      <c r="A725" s="34"/>
      <c r="B725" s="35"/>
      <c r="C725" s="35"/>
      <c r="D725" s="35"/>
      <c r="E725" s="199" t="s">
        <v>15</v>
      </c>
      <c r="F725" s="200"/>
      <c r="G725" s="37">
        <v>401.14</v>
      </c>
    </row>
    <row r="726" spans="1:7" ht="15" customHeight="1">
      <c r="A726" s="34"/>
      <c r="B726" s="35"/>
      <c r="C726" s="35"/>
      <c r="D726" s="35"/>
      <c r="E726" s="199" t="s">
        <v>16</v>
      </c>
      <c r="F726" s="200"/>
      <c r="G726" s="37">
        <v>517.47</v>
      </c>
    </row>
    <row r="727" spans="1:7" ht="10.15" customHeight="1">
      <c r="A727" s="34"/>
      <c r="B727" s="35"/>
      <c r="C727" s="201"/>
      <c r="D727" s="201"/>
      <c r="E727" s="35"/>
      <c r="F727" s="35"/>
      <c r="G727" s="38"/>
    </row>
    <row r="728" spans="1:7" ht="19.899999999999999" customHeight="1">
      <c r="A728" s="169" t="s">
        <v>854</v>
      </c>
      <c r="B728" s="170"/>
      <c r="C728" s="170"/>
      <c r="D728" s="170"/>
      <c r="E728" s="170"/>
      <c r="F728" s="170"/>
      <c r="G728" s="171"/>
    </row>
    <row r="729" spans="1:7" ht="15" customHeight="1">
      <c r="A729" s="172" t="s">
        <v>17</v>
      </c>
      <c r="B729" s="173"/>
      <c r="C729" s="1" t="s">
        <v>1</v>
      </c>
      <c r="D729" s="1" t="s">
        <v>2</v>
      </c>
      <c r="E729" s="1" t="s">
        <v>3</v>
      </c>
      <c r="F729" s="1" t="s">
        <v>4</v>
      </c>
      <c r="G729" s="31" t="s">
        <v>5</v>
      </c>
    </row>
    <row r="730" spans="1:7" ht="15" customHeight="1">
      <c r="A730" s="32" t="s">
        <v>312</v>
      </c>
      <c r="B730" s="3" t="s">
        <v>313</v>
      </c>
      <c r="C730" s="2" t="s">
        <v>20</v>
      </c>
      <c r="D730" s="2" t="s">
        <v>314</v>
      </c>
      <c r="E730" s="4">
        <v>1</v>
      </c>
      <c r="F730" s="5">
        <v>247.65</v>
      </c>
      <c r="G730" s="33">
        <v>247.65</v>
      </c>
    </row>
    <row r="731" spans="1:7" ht="15" customHeight="1">
      <c r="A731" s="34"/>
      <c r="B731" s="35"/>
      <c r="C731" s="35"/>
      <c r="D731" s="35"/>
      <c r="E731" s="174" t="s">
        <v>28</v>
      </c>
      <c r="F731" s="175"/>
      <c r="G731" s="36">
        <v>247.65</v>
      </c>
    </row>
    <row r="732" spans="1:7" ht="15" customHeight="1">
      <c r="A732" s="172" t="s">
        <v>0</v>
      </c>
      <c r="B732" s="173"/>
      <c r="C732" s="1" t="s">
        <v>1</v>
      </c>
      <c r="D732" s="1" t="s">
        <v>2</v>
      </c>
      <c r="E732" s="1" t="s">
        <v>3</v>
      </c>
      <c r="F732" s="1" t="s">
        <v>4</v>
      </c>
      <c r="G732" s="31" t="s">
        <v>5</v>
      </c>
    </row>
    <row r="733" spans="1:7" ht="15" customHeight="1">
      <c r="A733" s="32" t="s">
        <v>123</v>
      </c>
      <c r="B733" s="3" t="s">
        <v>124</v>
      </c>
      <c r="C733" s="2" t="s">
        <v>20</v>
      </c>
      <c r="D733" s="2" t="s">
        <v>12</v>
      </c>
      <c r="E733" s="4">
        <v>1.5</v>
      </c>
      <c r="F733" s="5">
        <v>17.13</v>
      </c>
      <c r="G733" s="33">
        <v>25.695</v>
      </c>
    </row>
    <row r="734" spans="1:7" ht="15" customHeight="1">
      <c r="A734" s="32" t="s">
        <v>315</v>
      </c>
      <c r="B734" s="3" t="s">
        <v>316</v>
      </c>
      <c r="C734" s="2" t="s">
        <v>20</v>
      </c>
      <c r="D734" s="2" t="s">
        <v>72</v>
      </c>
      <c r="E734" s="4">
        <v>0.05</v>
      </c>
      <c r="F734" s="5">
        <v>452.72</v>
      </c>
      <c r="G734" s="33">
        <v>22.635999999999999</v>
      </c>
    </row>
    <row r="735" spans="1:7" ht="15" customHeight="1">
      <c r="A735" s="32" t="s">
        <v>80</v>
      </c>
      <c r="B735" s="3" t="s">
        <v>81</v>
      </c>
      <c r="C735" s="2" t="s">
        <v>20</v>
      </c>
      <c r="D735" s="2" t="s">
        <v>12</v>
      </c>
      <c r="E735" s="4">
        <v>1.85</v>
      </c>
      <c r="F735" s="5">
        <v>21.31</v>
      </c>
      <c r="G735" s="33">
        <v>39.423499999999997</v>
      </c>
    </row>
    <row r="736" spans="1:7" ht="15" customHeight="1">
      <c r="A736" s="34"/>
      <c r="B736" s="35"/>
      <c r="C736" s="35"/>
      <c r="D736" s="35"/>
      <c r="E736" s="174" t="s">
        <v>13</v>
      </c>
      <c r="F736" s="175"/>
      <c r="G736" s="36">
        <v>87.76</v>
      </c>
    </row>
    <row r="737" spans="1:7" ht="15" customHeight="1">
      <c r="A737" s="34"/>
      <c r="B737" s="35"/>
      <c r="C737" s="35"/>
      <c r="D737" s="35"/>
      <c r="E737" s="199" t="s">
        <v>14</v>
      </c>
      <c r="F737" s="200"/>
      <c r="G737" s="37">
        <v>335.41</v>
      </c>
    </row>
    <row r="738" spans="1:7" ht="15" customHeight="1">
      <c r="A738" s="34"/>
      <c r="B738" s="35"/>
      <c r="C738" s="35"/>
      <c r="D738" s="35"/>
      <c r="E738" s="199" t="s">
        <v>15</v>
      </c>
      <c r="F738" s="200"/>
      <c r="G738" s="37">
        <v>335.41</v>
      </c>
    </row>
    <row r="739" spans="1:7" ht="15" customHeight="1">
      <c r="A739" s="34"/>
      <c r="B739" s="35"/>
      <c r="C739" s="35"/>
      <c r="D739" s="35"/>
      <c r="E739" s="199" t="s">
        <v>16</v>
      </c>
      <c r="F739" s="200"/>
      <c r="G739" s="37">
        <v>432.68</v>
      </c>
    </row>
    <row r="740" spans="1:7" ht="10.15" customHeight="1">
      <c r="A740" s="34"/>
      <c r="B740" s="35"/>
      <c r="C740" s="201"/>
      <c r="D740" s="201"/>
      <c r="E740" s="35"/>
      <c r="F740" s="35"/>
      <c r="G740" s="38"/>
    </row>
    <row r="741" spans="1:7" ht="19.899999999999999" customHeight="1">
      <c r="A741" s="169" t="s">
        <v>855</v>
      </c>
      <c r="B741" s="170"/>
      <c r="C741" s="170"/>
      <c r="D741" s="170"/>
      <c r="E741" s="170"/>
      <c r="F741" s="170"/>
      <c r="G741" s="171"/>
    </row>
    <row r="742" spans="1:7" ht="15" customHeight="1">
      <c r="A742" s="172" t="s">
        <v>17</v>
      </c>
      <c r="B742" s="173"/>
      <c r="C742" s="1" t="s">
        <v>1</v>
      </c>
      <c r="D742" s="1" t="s">
        <v>2</v>
      </c>
      <c r="E742" s="1" t="s">
        <v>3</v>
      </c>
      <c r="F742" s="1" t="s">
        <v>4</v>
      </c>
      <c r="G742" s="31" t="s">
        <v>5</v>
      </c>
    </row>
    <row r="743" spans="1:7" ht="15" customHeight="1">
      <c r="A743" s="32" t="s">
        <v>317</v>
      </c>
      <c r="B743" s="3" t="s">
        <v>318</v>
      </c>
      <c r="C743" s="2" t="s">
        <v>20</v>
      </c>
      <c r="D743" s="2" t="s">
        <v>319</v>
      </c>
      <c r="E743" s="4">
        <v>0.08</v>
      </c>
      <c r="F743" s="5">
        <v>122.5</v>
      </c>
      <c r="G743" s="33">
        <v>9.8000000000000007</v>
      </c>
    </row>
    <row r="744" spans="1:7" ht="15" customHeight="1">
      <c r="A744" s="32" t="s">
        <v>320</v>
      </c>
      <c r="B744" s="3" t="s">
        <v>321</v>
      </c>
      <c r="C744" s="2" t="s">
        <v>20</v>
      </c>
      <c r="D744" s="2" t="s">
        <v>319</v>
      </c>
      <c r="E744" s="4">
        <v>0.05</v>
      </c>
      <c r="F744" s="5">
        <v>42.5</v>
      </c>
      <c r="G744" s="33">
        <v>2.125</v>
      </c>
    </row>
    <row r="745" spans="1:7" ht="15" customHeight="1">
      <c r="A745" s="32" t="s">
        <v>322</v>
      </c>
      <c r="B745" s="3" t="s">
        <v>323</v>
      </c>
      <c r="C745" s="2" t="s">
        <v>20</v>
      </c>
      <c r="D745" s="2" t="s">
        <v>44</v>
      </c>
      <c r="E745" s="4">
        <v>0.5</v>
      </c>
      <c r="F745" s="5">
        <v>1</v>
      </c>
      <c r="G745" s="33">
        <v>0.5</v>
      </c>
    </row>
    <row r="746" spans="1:7" ht="15" customHeight="1">
      <c r="A746" s="32" t="s">
        <v>324</v>
      </c>
      <c r="B746" s="3" t="s">
        <v>325</v>
      </c>
      <c r="C746" s="2" t="s">
        <v>20</v>
      </c>
      <c r="D746" s="2" t="s">
        <v>319</v>
      </c>
      <c r="E746" s="4">
        <v>0.11</v>
      </c>
      <c r="F746" s="5">
        <v>47</v>
      </c>
      <c r="G746" s="33">
        <v>5.17</v>
      </c>
    </row>
    <row r="747" spans="1:7" ht="15" customHeight="1">
      <c r="A747" s="34"/>
      <c r="B747" s="35"/>
      <c r="C747" s="35"/>
      <c r="D747" s="35"/>
      <c r="E747" s="174" t="s">
        <v>28</v>
      </c>
      <c r="F747" s="175"/>
      <c r="G747" s="36">
        <v>17.600000000000001</v>
      </c>
    </row>
    <row r="748" spans="1:7" ht="15" customHeight="1">
      <c r="A748" s="172" t="s">
        <v>0</v>
      </c>
      <c r="B748" s="173"/>
      <c r="C748" s="1" t="s">
        <v>1</v>
      </c>
      <c r="D748" s="1" t="s">
        <v>2</v>
      </c>
      <c r="E748" s="1" t="s">
        <v>3</v>
      </c>
      <c r="F748" s="1" t="s">
        <v>4</v>
      </c>
      <c r="G748" s="31" t="s">
        <v>5</v>
      </c>
    </row>
    <row r="749" spans="1:7" ht="15" customHeight="1">
      <c r="A749" s="32" t="s">
        <v>97</v>
      </c>
      <c r="B749" s="3" t="s">
        <v>98</v>
      </c>
      <c r="C749" s="2" t="s">
        <v>20</v>
      </c>
      <c r="D749" s="2" t="s">
        <v>12</v>
      </c>
      <c r="E749" s="4">
        <v>0.7</v>
      </c>
      <c r="F749" s="5">
        <v>22.38</v>
      </c>
      <c r="G749" s="33">
        <v>15.666</v>
      </c>
    </row>
    <row r="750" spans="1:7" ht="15" customHeight="1">
      <c r="A750" s="32" t="s">
        <v>31</v>
      </c>
      <c r="B750" s="3" t="s">
        <v>32</v>
      </c>
      <c r="C750" s="2" t="s">
        <v>20</v>
      </c>
      <c r="D750" s="2" t="s">
        <v>12</v>
      </c>
      <c r="E750" s="4">
        <v>0.55000000000000004</v>
      </c>
      <c r="F750" s="5">
        <v>17.09</v>
      </c>
      <c r="G750" s="33">
        <v>9.3994999999999997</v>
      </c>
    </row>
    <row r="751" spans="1:7" ht="15" customHeight="1">
      <c r="A751" s="34"/>
      <c r="B751" s="35"/>
      <c r="C751" s="35"/>
      <c r="D751" s="35"/>
      <c r="E751" s="174" t="s">
        <v>13</v>
      </c>
      <c r="F751" s="175"/>
      <c r="G751" s="36">
        <v>25.07</v>
      </c>
    </row>
    <row r="752" spans="1:7" ht="15" customHeight="1">
      <c r="A752" s="34"/>
      <c r="B752" s="35"/>
      <c r="C752" s="35"/>
      <c r="D752" s="35"/>
      <c r="E752" s="199" t="s">
        <v>14</v>
      </c>
      <c r="F752" s="200"/>
      <c r="G752" s="37">
        <v>42.67</v>
      </c>
    </row>
    <row r="753" spans="1:7" ht="15" customHeight="1">
      <c r="A753" s="34"/>
      <c r="B753" s="35"/>
      <c r="C753" s="35"/>
      <c r="D753" s="35"/>
      <c r="E753" s="199" t="s">
        <v>15</v>
      </c>
      <c r="F753" s="200"/>
      <c r="G753" s="37">
        <v>42.67</v>
      </c>
    </row>
    <row r="754" spans="1:7" ht="15" customHeight="1">
      <c r="A754" s="34"/>
      <c r="B754" s="35"/>
      <c r="C754" s="35"/>
      <c r="D754" s="35"/>
      <c r="E754" s="199" t="s">
        <v>16</v>
      </c>
      <c r="F754" s="200"/>
      <c r="G754" s="37">
        <v>55.04</v>
      </c>
    </row>
    <row r="755" spans="1:7" ht="10.15" customHeight="1">
      <c r="A755" s="34"/>
      <c r="B755" s="35"/>
      <c r="C755" s="201"/>
      <c r="D755" s="201"/>
      <c r="E755" s="35"/>
      <c r="F755" s="35"/>
      <c r="G755" s="38"/>
    </row>
    <row r="756" spans="1:7" ht="19.899999999999999" customHeight="1">
      <c r="A756" s="169" t="s">
        <v>856</v>
      </c>
      <c r="B756" s="170"/>
      <c r="C756" s="170"/>
      <c r="D756" s="170"/>
      <c r="E756" s="170"/>
      <c r="F756" s="170"/>
      <c r="G756" s="171"/>
    </row>
    <row r="757" spans="1:7" ht="15" customHeight="1">
      <c r="A757" s="172" t="s">
        <v>17</v>
      </c>
      <c r="B757" s="173"/>
      <c r="C757" s="1" t="s">
        <v>1</v>
      </c>
      <c r="D757" s="1" t="s">
        <v>2</v>
      </c>
      <c r="E757" s="1" t="s">
        <v>3</v>
      </c>
      <c r="F757" s="1" t="s">
        <v>4</v>
      </c>
      <c r="G757" s="31" t="s">
        <v>5</v>
      </c>
    </row>
    <row r="758" spans="1:7" ht="15" customHeight="1">
      <c r="A758" s="32" t="s">
        <v>326</v>
      </c>
      <c r="B758" s="3" t="s">
        <v>327</v>
      </c>
      <c r="C758" s="2" t="s">
        <v>20</v>
      </c>
      <c r="D758" s="2" t="s">
        <v>319</v>
      </c>
      <c r="E758" s="4">
        <v>0.01</v>
      </c>
      <c r="F758" s="5">
        <v>49.48</v>
      </c>
      <c r="G758" s="33">
        <v>0.49480000000000002</v>
      </c>
    </row>
    <row r="759" spans="1:7" ht="15" customHeight="1">
      <c r="A759" s="32" t="s">
        <v>328</v>
      </c>
      <c r="B759" s="3" t="s">
        <v>329</v>
      </c>
      <c r="C759" s="2" t="s">
        <v>20</v>
      </c>
      <c r="D759" s="2" t="s">
        <v>319</v>
      </c>
      <c r="E759" s="4">
        <v>0.03</v>
      </c>
      <c r="F759" s="5">
        <v>55.75</v>
      </c>
      <c r="G759" s="33">
        <v>1.6725000000000001</v>
      </c>
    </row>
    <row r="760" spans="1:7" ht="15" customHeight="1">
      <c r="A760" s="32" t="s">
        <v>322</v>
      </c>
      <c r="B760" s="3" t="s">
        <v>323</v>
      </c>
      <c r="C760" s="2" t="s">
        <v>20</v>
      </c>
      <c r="D760" s="2" t="s">
        <v>44</v>
      </c>
      <c r="E760" s="4">
        <v>0.8</v>
      </c>
      <c r="F760" s="5">
        <v>1</v>
      </c>
      <c r="G760" s="33">
        <v>0.8</v>
      </c>
    </row>
    <row r="761" spans="1:7" ht="15" customHeight="1">
      <c r="A761" s="32" t="s">
        <v>324</v>
      </c>
      <c r="B761" s="3" t="s">
        <v>325</v>
      </c>
      <c r="C761" s="2" t="s">
        <v>20</v>
      </c>
      <c r="D761" s="2" t="s">
        <v>319</v>
      </c>
      <c r="E761" s="4">
        <v>0.03</v>
      </c>
      <c r="F761" s="5">
        <v>47</v>
      </c>
      <c r="G761" s="33">
        <v>1.41</v>
      </c>
    </row>
    <row r="762" spans="1:7" ht="15" customHeight="1">
      <c r="A762" s="32" t="s">
        <v>330</v>
      </c>
      <c r="B762" s="3" t="s">
        <v>331</v>
      </c>
      <c r="C762" s="2" t="s">
        <v>20</v>
      </c>
      <c r="D762" s="2" t="s">
        <v>319</v>
      </c>
      <c r="E762" s="4">
        <v>0.05</v>
      </c>
      <c r="F762" s="5">
        <v>106.9</v>
      </c>
      <c r="G762" s="33">
        <v>5.3449999999999998</v>
      </c>
    </row>
    <row r="763" spans="1:7" ht="15" customHeight="1">
      <c r="A763" s="34"/>
      <c r="B763" s="35"/>
      <c r="C763" s="35"/>
      <c r="D763" s="35"/>
      <c r="E763" s="174" t="s">
        <v>28</v>
      </c>
      <c r="F763" s="175"/>
      <c r="G763" s="36">
        <v>9.7200000000000006</v>
      </c>
    </row>
    <row r="764" spans="1:7" ht="15" customHeight="1">
      <c r="A764" s="172" t="s">
        <v>0</v>
      </c>
      <c r="B764" s="173"/>
      <c r="C764" s="1" t="s">
        <v>1</v>
      </c>
      <c r="D764" s="1" t="s">
        <v>2</v>
      </c>
      <c r="E764" s="1" t="s">
        <v>3</v>
      </c>
      <c r="F764" s="1" t="s">
        <v>4</v>
      </c>
      <c r="G764" s="31" t="s">
        <v>5</v>
      </c>
    </row>
    <row r="765" spans="1:7" ht="15" customHeight="1">
      <c r="A765" s="32" t="s">
        <v>97</v>
      </c>
      <c r="B765" s="3" t="s">
        <v>98</v>
      </c>
      <c r="C765" s="2" t="s">
        <v>20</v>
      </c>
      <c r="D765" s="2" t="s">
        <v>12</v>
      </c>
      <c r="E765" s="4">
        <v>0.75</v>
      </c>
      <c r="F765" s="5">
        <v>22.38</v>
      </c>
      <c r="G765" s="33">
        <v>16.785</v>
      </c>
    </row>
    <row r="766" spans="1:7" ht="15" customHeight="1">
      <c r="A766" s="32" t="s">
        <v>31</v>
      </c>
      <c r="B766" s="3" t="s">
        <v>32</v>
      </c>
      <c r="C766" s="2" t="s">
        <v>20</v>
      </c>
      <c r="D766" s="2" t="s">
        <v>12</v>
      </c>
      <c r="E766" s="4">
        <v>0.6</v>
      </c>
      <c r="F766" s="5">
        <v>17.09</v>
      </c>
      <c r="G766" s="33">
        <v>10.254</v>
      </c>
    </row>
    <row r="767" spans="1:7" ht="15" customHeight="1">
      <c r="A767" s="34"/>
      <c r="B767" s="35"/>
      <c r="C767" s="35"/>
      <c r="D767" s="35"/>
      <c r="E767" s="174" t="s">
        <v>13</v>
      </c>
      <c r="F767" s="175"/>
      <c r="G767" s="36">
        <v>27.04</v>
      </c>
    </row>
    <row r="768" spans="1:7" ht="15" customHeight="1">
      <c r="A768" s="34"/>
      <c r="B768" s="35"/>
      <c r="C768" s="35"/>
      <c r="D768" s="35"/>
      <c r="E768" s="199" t="s">
        <v>14</v>
      </c>
      <c r="F768" s="200"/>
      <c r="G768" s="37">
        <v>36.76</v>
      </c>
    </row>
    <row r="769" spans="1:7" ht="15" customHeight="1">
      <c r="A769" s="34"/>
      <c r="B769" s="35"/>
      <c r="C769" s="35"/>
      <c r="D769" s="35"/>
      <c r="E769" s="199" t="s">
        <v>15</v>
      </c>
      <c r="F769" s="200"/>
      <c r="G769" s="37">
        <v>36.76</v>
      </c>
    </row>
    <row r="770" spans="1:7" ht="15" customHeight="1">
      <c r="A770" s="34"/>
      <c r="B770" s="35"/>
      <c r="C770" s="35"/>
      <c r="D770" s="35"/>
      <c r="E770" s="199" t="s">
        <v>16</v>
      </c>
      <c r="F770" s="200"/>
      <c r="G770" s="37">
        <v>47.42</v>
      </c>
    </row>
    <row r="771" spans="1:7" ht="10.15" customHeight="1">
      <c r="A771" s="34"/>
      <c r="B771" s="35"/>
      <c r="C771" s="201"/>
      <c r="D771" s="201"/>
      <c r="E771" s="35"/>
      <c r="F771" s="35"/>
      <c r="G771" s="38"/>
    </row>
    <row r="772" spans="1:7" ht="19.899999999999999" customHeight="1">
      <c r="A772" s="169" t="s">
        <v>857</v>
      </c>
      <c r="B772" s="170"/>
      <c r="C772" s="170"/>
      <c r="D772" s="170"/>
      <c r="E772" s="170"/>
      <c r="F772" s="170"/>
      <c r="G772" s="171"/>
    </row>
    <row r="773" spans="1:7" ht="15" customHeight="1">
      <c r="A773" s="172" t="s">
        <v>17</v>
      </c>
      <c r="B773" s="173"/>
      <c r="C773" s="1" t="s">
        <v>1</v>
      </c>
      <c r="D773" s="1" t="s">
        <v>2</v>
      </c>
      <c r="E773" s="1" t="s">
        <v>3</v>
      </c>
      <c r="F773" s="1" t="s">
        <v>4</v>
      </c>
      <c r="G773" s="31" t="s">
        <v>5</v>
      </c>
    </row>
    <row r="774" spans="1:7" ht="15" customHeight="1">
      <c r="A774" s="32" t="s">
        <v>332</v>
      </c>
      <c r="B774" s="3" t="s">
        <v>333</v>
      </c>
      <c r="C774" s="2" t="s">
        <v>20</v>
      </c>
      <c r="D774" s="2" t="s">
        <v>334</v>
      </c>
      <c r="E774" s="4">
        <v>8.9999999999999993E-3</v>
      </c>
      <c r="F774" s="5">
        <v>9</v>
      </c>
      <c r="G774" s="33">
        <v>8.1000000000000003E-2</v>
      </c>
    </row>
    <row r="775" spans="1:7" ht="15" customHeight="1">
      <c r="A775" s="32" t="s">
        <v>335</v>
      </c>
      <c r="B775" s="3" t="s">
        <v>336</v>
      </c>
      <c r="C775" s="2" t="s">
        <v>20</v>
      </c>
      <c r="D775" s="2" t="s">
        <v>44</v>
      </c>
      <c r="E775" s="4">
        <v>1</v>
      </c>
      <c r="F775" s="5">
        <v>3.2</v>
      </c>
      <c r="G775" s="33">
        <v>3.2</v>
      </c>
    </row>
    <row r="776" spans="1:7" ht="15" customHeight="1">
      <c r="A776" s="32" t="s">
        <v>337</v>
      </c>
      <c r="B776" s="3" t="s">
        <v>338</v>
      </c>
      <c r="C776" s="2" t="s">
        <v>20</v>
      </c>
      <c r="D776" s="2" t="s">
        <v>44</v>
      </c>
      <c r="E776" s="4">
        <v>1</v>
      </c>
      <c r="F776" s="5">
        <v>38.299999999999997</v>
      </c>
      <c r="G776" s="33">
        <v>38.299999999999997</v>
      </c>
    </row>
    <row r="777" spans="1:7" ht="15" customHeight="1">
      <c r="A777" s="32" t="s">
        <v>339</v>
      </c>
      <c r="B777" s="3" t="s">
        <v>340</v>
      </c>
      <c r="C777" s="2" t="s">
        <v>20</v>
      </c>
      <c r="D777" s="2" t="s">
        <v>44</v>
      </c>
      <c r="E777" s="4">
        <v>1</v>
      </c>
      <c r="F777" s="5">
        <v>195</v>
      </c>
      <c r="G777" s="33">
        <v>195</v>
      </c>
    </row>
    <row r="778" spans="1:7" ht="15" customHeight="1">
      <c r="A778" s="32" t="s">
        <v>341</v>
      </c>
      <c r="B778" s="3" t="s">
        <v>342</v>
      </c>
      <c r="C778" s="2" t="s">
        <v>20</v>
      </c>
      <c r="D778" s="2" t="s">
        <v>44</v>
      </c>
      <c r="E778" s="4">
        <v>1</v>
      </c>
      <c r="F778" s="5">
        <v>7.5</v>
      </c>
      <c r="G778" s="33">
        <v>7.5</v>
      </c>
    </row>
    <row r="779" spans="1:7" ht="15" customHeight="1">
      <c r="A779" s="32" t="s">
        <v>343</v>
      </c>
      <c r="B779" s="3" t="s">
        <v>344</v>
      </c>
      <c r="C779" s="2" t="s">
        <v>20</v>
      </c>
      <c r="D779" s="2" t="s">
        <v>44</v>
      </c>
      <c r="E779" s="4">
        <v>4</v>
      </c>
      <c r="F779" s="5">
        <v>3.77</v>
      </c>
      <c r="G779" s="33">
        <v>15.08</v>
      </c>
    </row>
    <row r="780" spans="1:7" ht="15" customHeight="1">
      <c r="A780" s="32" t="s">
        <v>345</v>
      </c>
      <c r="B780" s="3" t="s">
        <v>346</v>
      </c>
      <c r="C780" s="2" t="s">
        <v>20</v>
      </c>
      <c r="D780" s="2" t="s">
        <v>96</v>
      </c>
      <c r="E780" s="4">
        <v>2.9999999999999997E-4</v>
      </c>
      <c r="F780" s="5">
        <v>49.9</v>
      </c>
      <c r="G780" s="33">
        <v>1.4970000000000001E-2</v>
      </c>
    </row>
    <row r="781" spans="1:7" ht="15" customHeight="1">
      <c r="A781" s="32" t="s">
        <v>347</v>
      </c>
      <c r="B781" s="3" t="s">
        <v>348</v>
      </c>
      <c r="C781" s="2" t="s">
        <v>20</v>
      </c>
      <c r="D781" s="2" t="s">
        <v>44</v>
      </c>
      <c r="E781" s="4">
        <v>1</v>
      </c>
      <c r="F781" s="5">
        <v>37.07</v>
      </c>
      <c r="G781" s="33">
        <v>37.07</v>
      </c>
    </row>
    <row r="782" spans="1:7" ht="15" customHeight="1">
      <c r="A782" s="34"/>
      <c r="B782" s="35"/>
      <c r="C782" s="35"/>
      <c r="D782" s="35"/>
      <c r="E782" s="174" t="s">
        <v>28</v>
      </c>
      <c r="F782" s="175"/>
      <c r="G782" s="36">
        <v>296.24</v>
      </c>
    </row>
    <row r="783" spans="1:7" ht="15" customHeight="1">
      <c r="A783" s="172" t="s">
        <v>0</v>
      </c>
      <c r="B783" s="173"/>
      <c r="C783" s="1" t="s">
        <v>1</v>
      </c>
      <c r="D783" s="1" t="s">
        <v>2</v>
      </c>
      <c r="E783" s="1" t="s">
        <v>3</v>
      </c>
      <c r="F783" s="1" t="s">
        <v>4</v>
      </c>
      <c r="G783" s="31" t="s">
        <v>5</v>
      </c>
    </row>
    <row r="784" spans="1:7" ht="19.899999999999999" customHeight="1">
      <c r="A784" s="32" t="s">
        <v>224</v>
      </c>
      <c r="B784" s="3" t="s">
        <v>225</v>
      </c>
      <c r="C784" s="2" t="s">
        <v>20</v>
      </c>
      <c r="D784" s="2" t="s">
        <v>12</v>
      </c>
      <c r="E784" s="4">
        <v>3.3</v>
      </c>
      <c r="F784" s="5">
        <v>16.989999999999998</v>
      </c>
      <c r="G784" s="33">
        <v>56.067</v>
      </c>
    </row>
    <row r="785" spans="1:7" ht="19.899999999999999" customHeight="1">
      <c r="A785" s="32" t="s">
        <v>226</v>
      </c>
      <c r="B785" s="3" t="s">
        <v>227</v>
      </c>
      <c r="C785" s="2" t="s">
        <v>20</v>
      </c>
      <c r="D785" s="2" t="s">
        <v>12</v>
      </c>
      <c r="E785" s="4">
        <v>3.3</v>
      </c>
      <c r="F785" s="5">
        <v>20.7</v>
      </c>
      <c r="G785" s="33">
        <v>68.31</v>
      </c>
    </row>
    <row r="786" spans="1:7" ht="15" customHeight="1">
      <c r="A786" s="34"/>
      <c r="B786" s="35"/>
      <c r="C786" s="35"/>
      <c r="D786" s="35"/>
      <c r="E786" s="174" t="s">
        <v>13</v>
      </c>
      <c r="F786" s="175"/>
      <c r="G786" s="36">
        <v>124.38</v>
      </c>
    </row>
    <row r="787" spans="1:7" ht="15" customHeight="1">
      <c r="A787" s="34"/>
      <c r="B787" s="35"/>
      <c r="C787" s="35"/>
      <c r="D787" s="35"/>
      <c r="E787" s="199" t="s">
        <v>14</v>
      </c>
      <c r="F787" s="200"/>
      <c r="G787" s="37">
        <v>420.62</v>
      </c>
    </row>
    <row r="788" spans="1:7" ht="15" customHeight="1">
      <c r="A788" s="34"/>
      <c r="B788" s="35"/>
      <c r="C788" s="35"/>
      <c r="D788" s="35"/>
      <c r="E788" s="199" t="s">
        <v>15</v>
      </c>
      <c r="F788" s="200"/>
      <c r="G788" s="37">
        <v>420.62</v>
      </c>
    </row>
    <row r="789" spans="1:7" ht="15" customHeight="1">
      <c r="A789" s="34"/>
      <c r="B789" s="35"/>
      <c r="C789" s="35"/>
      <c r="D789" s="35"/>
      <c r="E789" s="199" t="s">
        <v>16</v>
      </c>
      <c r="F789" s="200"/>
      <c r="G789" s="37">
        <v>542.6</v>
      </c>
    </row>
    <row r="790" spans="1:7" ht="10.15" customHeight="1">
      <c r="A790" s="34"/>
      <c r="B790" s="35"/>
      <c r="C790" s="201"/>
      <c r="D790" s="201"/>
      <c r="E790" s="35"/>
      <c r="F790" s="35"/>
      <c r="G790" s="38"/>
    </row>
    <row r="791" spans="1:7" ht="19.899999999999999" customHeight="1">
      <c r="A791" s="169" t="s">
        <v>858</v>
      </c>
      <c r="B791" s="170"/>
      <c r="C791" s="170"/>
      <c r="D791" s="170"/>
      <c r="E791" s="170"/>
      <c r="F791" s="170"/>
      <c r="G791" s="171"/>
    </row>
    <row r="792" spans="1:7" ht="15" customHeight="1">
      <c r="A792" s="172" t="s">
        <v>17</v>
      </c>
      <c r="B792" s="173"/>
      <c r="C792" s="1" t="s">
        <v>1</v>
      </c>
      <c r="D792" s="1" t="s">
        <v>2</v>
      </c>
      <c r="E792" s="1" t="s">
        <v>3</v>
      </c>
      <c r="F792" s="1" t="s">
        <v>4</v>
      </c>
      <c r="G792" s="31" t="s">
        <v>5</v>
      </c>
    </row>
    <row r="793" spans="1:7" ht="15" customHeight="1">
      <c r="A793" s="32" t="s">
        <v>278</v>
      </c>
      <c r="B793" s="3" t="s">
        <v>279</v>
      </c>
      <c r="C793" s="2" t="s">
        <v>20</v>
      </c>
      <c r="D793" s="2" t="s">
        <v>147</v>
      </c>
      <c r="E793" s="4">
        <v>2.88</v>
      </c>
      <c r="F793" s="5">
        <v>0.21</v>
      </c>
      <c r="G793" s="33">
        <v>0.6048</v>
      </c>
    </row>
    <row r="794" spans="1:7" ht="15" customHeight="1">
      <c r="A794" s="32" t="s">
        <v>349</v>
      </c>
      <c r="B794" s="3" t="s">
        <v>350</v>
      </c>
      <c r="C794" s="2" t="s">
        <v>20</v>
      </c>
      <c r="D794" s="2" t="s">
        <v>44</v>
      </c>
      <c r="E794" s="4">
        <v>1</v>
      </c>
      <c r="F794" s="5">
        <v>144.99</v>
      </c>
      <c r="G794" s="33">
        <v>144.99</v>
      </c>
    </row>
    <row r="795" spans="1:7" ht="15" customHeight="1">
      <c r="A795" s="32" t="s">
        <v>351</v>
      </c>
      <c r="B795" s="3" t="s">
        <v>352</v>
      </c>
      <c r="C795" s="2" t="s">
        <v>20</v>
      </c>
      <c r="D795" s="2" t="s">
        <v>44</v>
      </c>
      <c r="E795" s="4">
        <v>1</v>
      </c>
      <c r="F795" s="5">
        <v>173</v>
      </c>
      <c r="G795" s="33">
        <v>173</v>
      </c>
    </row>
    <row r="796" spans="1:7" ht="15" customHeight="1">
      <c r="A796" s="32" t="s">
        <v>353</v>
      </c>
      <c r="B796" s="3" t="s">
        <v>354</v>
      </c>
      <c r="C796" s="2" t="s">
        <v>20</v>
      </c>
      <c r="D796" s="2" t="s">
        <v>44</v>
      </c>
      <c r="E796" s="4">
        <v>1</v>
      </c>
      <c r="F796" s="5">
        <v>84.43</v>
      </c>
      <c r="G796" s="33">
        <v>84.43</v>
      </c>
    </row>
    <row r="797" spans="1:7" ht="15" customHeight="1">
      <c r="A797" s="32" t="s">
        <v>355</v>
      </c>
      <c r="B797" s="3" t="s">
        <v>356</v>
      </c>
      <c r="C797" s="2" t="s">
        <v>20</v>
      </c>
      <c r="D797" s="2" t="s">
        <v>44</v>
      </c>
      <c r="E797" s="4">
        <v>1</v>
      </c>
      <c r="F797" s="5">
        <v>53.7</v>
      </c>
      <c r="G797" s="33">
        <v>53.7</v>
      </c>
    </row>
    <row r="798" spans="1:7" ht="15" customHeight="1">
      <c r="A798" s="34"/>
      <c r="B798" s="35"/>
      <c r="C798" s="35"/>
      <c r="D798" s="35"/>
      <c r="E798" s="174" t="s">
        <v>28</v>
      </c>
      <c r="F798" s="175"/>
      <c r="G798" s="36">
        <v>456.72</v>
      </c>
    </row>
    <row r="799" spans="1:7" ht="15" customHeight="1">
      <c r="A799" s="172" t="s">
        <v>0</v>
      </c>
      <c r="B799" s="173"/>
      <c r="C799" s="1" t="s">
        <v>1</v>
      </c>
      <c r="D799" s="1" t="s">
        <v>2</v>
      </c>
      <c r="E799" s="1" t="s">
        <v>3</v>
      </c>
      <c r="F799" s="1" t="s">
        <v>4</v>
      </c>
      <c r="G799" s="31" t="s">
        <v>5</v>
      </c>
    </row>
    <row r="800" spans="1:7" ht="19.899999999999999" customHeight="1">
      <c r="A800" s="32" t="s">
        <v>224</v>
      </c>
      <c r="B800" s="3" t="s">
        <v>225</v>
      </c>
      <c r="C800" s="2" t="s">
        <v>20</v>
      </c>
      <c r="D800" s="2" t="s">
        <v>12</v>
      </c>
      <c r="E800" s="4">
        <v>3.8</v>
      </c>
      <c r="F800" s="5">
        <v>16.989999999999998</v>
      </c>
      <c r="G800" s="33">
        <v>64.561999999999998</v>
      </c>
    </row>
    <row r="801" spans="1:7" ht="19.899999999999999" customHeight="1">
      <c r="A801" s="32" t="s">
        <v>226</v>
      </c>
      <c r="B801" s="3" t="s">
        <v>227</v>
      </c>
      <c r="C801" s="2" t="s">
        <v>20</v>
      </c>
      <c r="D801" s="2" t="s">
        <v>12</v>
      </c>
      <c r="E801" s="4">
        <v>3.8</v>
      </c>
      <c r="F801" s="5">
        <v>20.7</v>
      </c>
      <c r="G801" s="33">
        <v>78.66</v>
      </c>
    </row>
    <row r="802" spans="1:7" ht="15" customHeight="1">
      <c r="A802" s="34"/>
      <c r="B802" s="35"/>
      <c r="C802" s="35"/>
      <c r="D802" s="35"/>
      <c r="E802" s="174" t="s">
        <v>13</v>
      </c>
      <c r="F802" s="175"/>
      <c r="G802" s="36">
        <v>143.22</v>
      </c>
    </row>
    <row r="803" spans="1:7" ht="15" customHeight="1">
      <c r="A803" s="34"/>
      <c r="B803" s="35"/>
      <c r="C803" s="35"/>
      <c r="D803" s="35"/>
      <c r="E803" s="199" t="s">
        <v>14</v>
      </c>
      <c r="F803" s="200"/>
      <c r="G803" s="37">
        <v>599.94000000000005</v>
      </c>
    </row>
    <row r="804" spans="1:7" ht="15" customHeight="1">
      <c r="A804" s="34"/>
      <c r="B804" s="35"/>
      <c r="C804" s="35"/>
      <c r="D804" s="35"/>
      <c r="E804" s="199" t="s">
        <v>15</v>
      </c>
      <c r="F804" s="200"/>
      <c r="G804" s="37">
        <v>599.94000000000005</v>
      </c>
    </row>
    <row r="805" spans="1:7" ht="15" customHeight="1">
      <c r="A805" s="34"/>
      <c r="B805" s="35"/>
      <c r="C805" s="35"/>
      <c r="D805" s="35"/>
      <c r="E805" s="199" t="s">
        <v>16</v>
      </c>
      <c r="F805" s="200"/>
      <c r="G805" s="37">
        <v>773.92</v>
      </c>
    </row>
    <row r="806" spans="1:7" ht="10.15" customHeight="1">
      <c r="A806" s="34"/>
      <c r="B806" s="35"/>
      <c r="C806" s="201"/>
      <c r="D806" s="201"/>
      <c r="E806" s="35"/>
      <c r="F806" s="35"/>
      <c r="G806" s="38"/>
    </row>
    <row r="807" spans="1:7" ht="19.899999999999999" customHeight="1">
      <c r="A807" s="169" t="s">
        <v>859</v>
      </c>
      <c r="B807" s="170"/>
      <c r="C807" s="170"/>
      <c r="D807" s="170"/>
      <c r="E807" s="170"/>
      <c r="F807" s="170"/>
      <c r="G807" s="171"/>
    </row>
    <row r="808" spans="1:7" ht="15" customHeight="1">
      <c r="A808" s="172" t="s">
        <v>17</v>
      </c>
      <c r="B808" s="173"/>
      <c r="C808" s="1" t="s">
        <v>1</v>
      </c>
      <c r="D808" s="1" t="s">
        <v>2</v>
      </c>
      <c r="E808" s="1" t="s">
        <v>3</v>
      </c>
      <c r="F808" s="1" t="s">
        <v>4</v>
      </c>
      <c r="G808" s="31" t="s">
        <v>5</v>
      </c>
    </row>
    <row r="809" spans="1:7" ht="15" customHeight="1">
      <c r="A809" s="32" t="s">
        <v>278</v>
      </c>
      <c r="B809" s="3" t="s">
        <v>279</v>
      </c>
      <c r="C809" s="2" t="s">
        <v>20</v>
      </c>
      <c r="D809" s="2" t="s">
        <v>147</v>
      </c>
      <c r="E809" s="4">
        <v>2.5</v>
      </c>
      <c r="F809" s="5">
        <v>0.21</v>
      </c>
      <c r="G809" s="33">
        <v>0.52500000000000002</v>
      </c>
    </row>
    <row r="810" spans="1:7" ht="15" customHeight="1">
      <c r="A810" s="32" t="s">
        <v>357</v>
      </c>
      <c r="B810" s="3" t="s">
        <v>358</v>
      </c>
      <c r="C810" s="2" t="s">
        <v>20</v>
      </c>
      <c r="D810" s="2" t="s">
        <v>44</v>
      </c>
      <c r="E810" s="4">
        <v>1</v>
      </c>
      <c r="F810" s="5">
        <v>331</v>
      </c>
      <c r="G810" s="33">
        <v>331</v>
      </c>
    </row>
    <row r="811" spans="1:7" ht="15" customHeight="1">
      <c r="A811" s="32" t="s">
        <v>359</v>
      </c>
      <c r="B811" s="3" t="s">
        <v>360</v>
      </c>
      <c r="C811" s="2" t="s">
        <v>20</v>
      </c>
      <c r="D811" s="2" t="s">
        <v>44</v>
      </c>
      <c r="E811" s="4">
        <v>1</v>
      </c>
      <c r="F811" s="5">
        <v>142.4</v>
      </c>
      <c r="G811" s="33">
        <v>142.4</v>
      </c>
    </row>
    <row r="812" spans="1:7" ht="15" customHeight="1">
      <c r="A812" s="32" t="s">
        <v>361</v>
      </c>
      <c r="B812" s="3" t="s">
        <v>362</v>
      </c>
      <c r="C812" s="2" t="s">
        <v>20</v>
      </c>
      <c r="D812" s="2" t="s">
        <v>44</v>
      </c>
      <c r="E812" s="4">
        <v>1</v>
      </c>
      <c r="F812" s="5">
        <v>60</v>
      </c>
      <c r="G812" s="33">
        <v>60</v>
      </c>
    </row>
    <row r="813" spans="1:7" ht="15" customHeight="1">
      <c r="A813" s="32" t="s">
        <v>363</v>
      </c>
      <c r="B813" s="3" t="s">
        <v>364</v>
      </c>
      <c r="C813" s="2" t="s">
        <v>20</v>
      </c>
      <c r="D813" s="2" t="s">
        <v>44</v>
      </c>
      <c r="E813" s="4">
        <v>1</v>
      </c>
      <c r="F813" s="5">
        <v>37</v>
      </c>
      <c r="G813" s="33">
        <v>37</v>
      </c>
    </row>
    <row r="814" spans="1:7" ht="15" customHeight="1">
      <c r="A814" s="34"/>
      <c r="B814" s="35"/>
      <c r="C814" s="35"/>
      <c r="D814" s="35"/>
      <c r="E814" s="174" t="s">
        <v>28</v>
      </c>
      <c r="F814" s="175"/>
      <c r="G814" s="36">
        <v>570.92999999999995</v>
      </c>
    </row>
    <row r="815" spans="1:7" ht="15" customHeight="1">
      <c r="A815" s="172" t="s">
        <v>0</v>
      </c>
      <c r="B815" s="173"/>
      <c r="C815" s="1" t="s">
        <v>1</v>
      </c>
      <c r="D815" s="1" t="s">
        <v>2</v>
      </c>
      <c r="E815" s="1" t="s">
        <v>3</v>
      </c>
      <c r="F815" s="1" t="s">
        <v>4</v>
      </c>
      <c r="G815" s="31" t="s">
        <v>5</v>
      </c>
    </row>
    <row r="816" spans="1:7" ht="19.899999999999999" customHeight="1">
      <c r="A816" s="32" t="s">
        <v>224</v>
      </c>
      <c r="B816" s="3" t="s">
        <v>225</v>
      </c>
      <c r="C816" s="2" t="s">
        <v>20</v>
      </c>
      <c r="D816" s="2" t="s">
        <v>12</v>
      </c>
      <c r="E816" s="4">
        <v>3.5</v>
      </c>
      <c r="F816" s="5">
        <v>16.989999999999998</v>
      </c>
      <c r="G816" s="33">
        <v>59.465000000000003</v>
      </c>
    </row>
    <row r="817" spans="1:7" ht="19.899999999999999" customHeight="1">
      <c r="A817" s="32" t="s">
        <v>226</v>
      </c>
      <c r="B817" s="3" t="s">
        <v>227</v>
      </c>
      <c r="C817" s="2" t="s">
        <v>20</v>
      </c>
      <c r="D817" s="2" t="s">
        <v>12</v>
      </c>
      <c r="E817" s="4">
        <v>3.5</v>
      </c>
      <c r="F817" s="5">
        <v>20.7</v>
      </c>
      <c r="G817" s="33">
        <v>72.45</v>
      </c>
    </row>
    <row r="818" spans="1:7" ht="15" customHeight="1">
      <c r="A818" s="34"/>
      <c r="B818" s="35"/>
      <c r="C818" s="35"/>
      <c r="D818" s="35"/>
      <c r="E818" s="174" t="s">
        <v>13</v>
      </c>
      <c r="F818" s="175"/>
      <c r="G818" s="36">
        <v>131.91999999999999</v>
      </c>
    </row>
    <row r="819" spans="1:7" ht="15" customHeight="1">
      <c r="A819" s="34"/>
      <c r="B819" s="35"/>
      <c r="C819" s="35"/>
      <c r="D819" s="35"/>
      <c r="E819" s="199" t="s">
        <v>14</v>
      </c>
      <c r="F819" s="200"/>
      <c r="G819" s="37">
        <v>702.85</v>
      </c>
    </row>
    <row r="820" spans="1:7" ht="15" customHeight="1">
      <c r="A820" s="34"/>
      <c r="B820" s="35"/>
      <c r="C820" s="35"/>
      <c r="D820" s="35"/>
      <c r="E820" s="199" t="s">
        <v>15</v>
      </c>
      <c r="F820" s="200"/>
      <c r="G820" s="37">
        <v>702.85</v>
      </c>
    </row>
    <row r="821" spans="1:7" ht="15" customHeight="1">
      <c r="A821" s="34"/>
      <c r="B821" s="35"/>
      <c r="C821" s="35"/>
      <c r="D821" s="35"/>
      <c r="E821" s="199" t="s">
        <v>16</v>
      </c>
      <c r="F821" s="200"/>
      <c r="G821" s="37">
        <v>906.68</v>
      </c>
    </row>
    <row r="822" spans="1:7" ht="10.15" customHeight="1">
      <c r="A822" s="34"/>
      <c r="B822" s="35"/>
      <c r="C822" s="201"/>
      <c r="D822" s="201"/>
      <c r="E822" s="35"/>
      <c r="F822" s="35"/>
      <c r="G822" s="38"/>
    </row>
    <row r="823" spans="1:7" ht="19.899999999999999" customHeight="1">
      <c r="A823" s="169" t="s">
        <v>860</v>
      </c>
      <c r="B823" s="170"/>
      <c r="C823" s="170"/>
      <c r="D823" s="170"/>
      <c r="E823" s="170"/>
      <c r="F823" s="170"/>
      <c r="G823" s="171"/>
    </row>
    <row r="824" spans="1:7" ht="15" customHeight="1">
      <c r="A824" s="172" t="s">
        <v>17</v>
      </c>
      <c r="B824" s="173"/>
      <c r="C824" s="1" t="s">
        <v>1</v>
      </c>
      <c r="D824" s="1" t="s">
        <v>2</v>
      </c>
      <c r="E824" s="1" t="s">
        <v>3</v>
      </c>
      <c r="F824" s="1" t="s">
        <v>4</v>
      </c>
      <c r="G824" s="31" t="s">
        <v>5</v>
      </c>
    </row>
    <row r="825" spans="1:7" ht="15" customHeight="1">
      <c r="A825" s="32" t="s">
        <v>365</v>
      </c>
      <c r="B825" s="3" t="s">
        <v>366</v>
      </c>
      <c r="C825" s="2" t="s">
        <v>20</v>
      </c>
      <c r="D825" s="2" t="s">
        <v>44</v>
      </c>
      <c r="E825" s="4">
        <v>1</v>
      </c>
      <c r="F825" s="5">
        <v>10.7</v>
      </c>
      <c r="G825" s="33">
        <v>10.7</v>
      </c>
    </row>
    <row r="826" spans="1:7" ht="15" customHeight="1">
      <c r="A826" s="32" t="s">
        <v>278</v>
      </c>
      <c r="B826" s="3" t="s">
        <v>279</v>
      </c>
      <c r="C826" s="2" t="s">
        <v>20</v>
      </c>
      <c r="D826" s="2" t="s">
        <v>147</v>
      </c>
      <c r="E826" s="4">
        <v>0.28000000000000003</v>
      </c>
      <c r="F826" s="5">
        <v>0.21</v>
      </c>
      <c r="G826" s="33">
        <v>5.8799999999999998E-2</v>
      </c>
    </row>
    <row r="827" spans="1:7" ht="15" customHeight="1">
      <c r="A827" s="34"/>
      <c r="B827" s="35"/>
      <c r="C827" s="35"/>
      <c r="D827" s="35"/>
      <c r="E827" s="174" t="s">
        <v>28</v>
      </c>
      <c r="F827" s="175"/>
      <c r="G827" s="36">
        <v>10.76</v>
      </c>
    </row>
    <row r="828" spans="1:7" ht="15" customHeight="1">
      <c r="A828" s="172" t="s">
        <v>0</v>
      </c>
      <c r="B828" s="173"/>
      <c r="C828" s="1" t="s">
        <v>1</v>
      </c>
      <c r="D828" s="1" t="s">
        <v>2</v>
      </c>
      <c r="E828" s="1" t="s">
        <v>3</v>
      </c>
      <c r="F828" s="1" t="s">
        <v>4</v>
      </c>
      <c r="G828" s="31" t="s">
        <v>5</v>
      </c>
    </row>
    <row r="829" spans="1:7" ht="19.899999999999999" customHeight="1">
      <c r="A829" s="32" t="s">
        <v>224</v>
      </c>
      <c r="B829" s="3" t="s">
        <v>225</v>
      </c>
      <c r="C829" s="2" t="s">
        <v>20</v>
      </c>
      <c r="D829" s="2" t="s">
        <v>12</v>
      </c>
      <c r="E829" s="4">
        <v>0.5</v>
      </c>
      <c r="F829" s="5">
        <v>16.989999999999998</v>
      </c>
      <c r="G829" s="33">
        <v>8.4949999999999992</v>
      </c>
    </row>
    <row r="830" spans="1:7" ht="19.899999999999999" customHeight="1">
      <c r="A830" s="32" t="s">
        <v>226</v>
      </c>
      <c r="B830" s="3" t="s">
        <v>227</v>
      </c>
      <c r="C830" s="2" t="s">
        <v>20</v>
      </c>
      <c r="D830" s="2" t="s">
        <v>12</v>
      </c>
      <c r="E830" s="4">
        <v>0.5</v>
      </c>
      <c r="F830" s="5">
        <v>20.7</v>
      </c>
      <c r="G830" s="33">
        <v>10.35</v>
      </c>
    </row>
    <row r="831" spans="1:7" ht="15" customHeight="1">
      <c r="A831" s="34"/>
      <c r="B831" s="35"/>
      <c r="C831" s="35"/>
      <c r="D831" s="35"/>
      <c r="E831" s="174" t="s">
        <v>13</v>
      </c>
      <c r="F831" s="175"/>
      <c r="G831" s="36">
        <v>18.850000000000001</v>
      </c>
    </row>
    <row r="832" spans="1:7" ht="15" customHeight="1">
      <c r="A832" s="34"/>
      <c r="B832" s="35"/>
      <c r="C832" s="35"/>
      <c r="D832" s="35"/>
      <c r="E832" s="199" t="s">
        <v>14</v>
      </c>
      <c r="F832" s="200"/>
      <c r="G832" s="37">
        <v>29.61</v>
      </c>
    </row>
    <row r="833" spans="1:7" ht="15" customHeight="1">
      <c r="A833" s="34"/>
      <c r="B833" s="35"/>
      <c r="C833" s="35"/>
      <c r="D833" s="35"/>
      <c r="E833" s="199" t="s">
        <v>15</v>
      </c>
      <c r="F833" s="200"/>
      <c r="G833" s="37">
        <v>29.61</v>
      </c>
    </row>
    <row r="834" spans="1:7" ht="15" customHeight="1">
      <c r="A834" s="34"/>
      <c r="B834" s="35"/>
      <c r="C834" s="35"/>
      <c r="D834" s="35"/>
      <c r="E834" s="199" t="s">
        <v>16</v>
      </c>
      <c r="F834" s="200"/>
      <c r="G834" s="37">
        <v>38.200000000000003</v>
      </c>
    </row>
    <row r="835" spans="1:7" ht="10.15" customHeight="1">
      <c r="A835" s="34"/>
      <c r="B835" s="35"/>
      <c r="C835" s="201"/>
      <c r="D835" s="201"/>
      <c r="E835" s="35"/>
      <c r="F835" s="35"/>
      <c r="G835" s="38"/>
    </row>
    <row r="836" spans="1:7" ht="19.899999999999999" customHeight="1">
      <c r="A836" s="169" t="s">
        <v>861</v>
      </c>
      <c r="B836" s="170"/>
      <c r="C836" s="170"/>
      <c r="D836" s="170"/>
      <c r="E836" s="170"/>
      <c r="F836" s="170"/>
      <c r="G836" s="171"/>
    </row>
    <row r="837" spans="1:7" ht="15" customHeight="1">
      <c r="A837" s="172" t="s">
        <v>17</v>
      </c>
      <c r="B837" s="173"/>
      <c r="C837" s="1" t="s">
        <v>1</v>
      </c>
      <c r="D837" s="1" t="s">
        <v>2</v>
      </c>
      <c r="E837" s="1" t="s">
        <v>3</v>
      </c>
      <c r="F837" s="1" t="s">
        <v>4</v>
      </c>
      <c r="G837" s="31" t="s">
        <v>5</v>
      </c>
    </row>
    <row r="838" spans="1:7" ht="15" customHeight="1">
      <c r="A838" s="32" t="s">
        <v>278</v>
      </c>
      <c r="B838" s="3" t="s">
        <v>279</v>
      </c>
      <c r="C838" s="2" t="s">
        <v>20</v>
      </c>
      <c r="D838" s="2" t="s">
        <v>147</v>
      </c>
      <c r="E838" s="4">
        <v>2.2599999999999998</v>
      </c>
      <c r="F838" s="5">
        <v>0.21</v>
      </c>
      <c r="G838" s="33">
        <v>0.47460000000000002</v>
      </c>
    </row>
    <row r="839" spans="1:7" ht="15" customHeight="1">
      <c r="A839" s="32" t="s">
        <v>367</v>
      </c>
      <c r="B839" s="3" t="s">
        <v>368</v>
      </c>
      <c r="C839" s="2" t="s">
        <v>20</v>
      </c>
      <c r="D839" s="2" t="s">
        <v>44</v>
      </c>
      <c r="E839" s="4">
        <v>1</v>
      </c>
      <c r="F839" s="5">
        <v>13.15</v>
      </c>
      <c r="G839" s="33">
        <v>13.15</v>
      </c>
    </row>
    <row r="840" spans="1:7" ht="15" customHeight="1">
      <c r="A840" s="32" t="s">
        <v>369</v>
      </c>
      <c r="B840" s="3" t="s">
        <v>370</v>
      </c>
      <c r="C840" s="2" t="s">
        <v>20</v>
      </c>
      <c r="D840" s="2" t="s">
        <v>44</v>
      </c>
      <c r="E840" s="4">
        <v>1</v>
      </c>
      <c r="F840" s="5">
        <v>615</v>
      </c>
      <c r="G840" s="33">
        <v>615</v>
      </c>
    </row>
    <row r="841" spans="1:7" ht="15" customHeight="1">
      <c r="A841" s="32" t="s">
        <v>371</v>
      </c>
      <c r="B841" s="3" t="s">
        <v>372</v>
      </c>
      <c r="C841" s="2" t="s">
        <v>20</v>
      </c>
      <c r="D841" s="2" t="s">
        <v>44</v>
      </c>
      <c r="E841" s="4">
        <v>1</v>
      </c>
      <c r="F841" s="5">
        <v>79.900000000000006</v>
      </c>
      <c r="G841" s="33">
        <v>79.900000000000006</v>
      </c>
    </row>
    <row r="842" spans="1:7" ht="15" customHeight="1">
      <c r="A842" s="32" t="s">
        <v>373</v>
      </c>
      <c r="B842" s="3" t="s">
        <v>374</v>
      </c>
      <c r="C842" s="2" t="s">
        <v>20</v>
      </c>
      <c r="D842" s="2" t="s">
        <v>44</v>
      </c>
      <c r="E842" s="4">
        <v>1</v>
      </c>
      <c r="F842" s="5">
        <v>4</v>
      </c>
      <c r="G842" s="33">
        <v>4</v>
      </c>
    </row>
    <row r="843" spans="1:7" ht="15" customHeight="1">
      <c r="A843" s="34"/>
      <c r="B843" s="35"/>
      <c r="C843" s="35"/>
      <c r="D843" s="35"/>
      <c r="E843" s="174" t="s">
        <v>28</v>
      </c>
      <c r="F843" s="175"/>
      <c r="G843" s="36">
        <v>712.52</v>
      </c>
    </row>
    <row r="844" spans="1:7" ht="15" customHeight="1">
      <c r="A844" s="172" t="s">
        <v>0</v>
      </c>
      <c r="B844" s="173"/>
      <c r="C844" s="1" t="s">
        <v>1</v>
      </c>
      <c r="D844" s="1" t="s">
        <v>2</v>
      </c>
      <c r="E844" s="1" t="s">
        <v>3</v>
      </c>
      <c r="F844" s="1" t="s">
        <v>4</v>
      </c>
      <c r="G844" s="31" t="s">
        <v>5</v>
      </c>
    </row>
    <row r="845" spans="1:7" ht="19.899999999999999" customHeight="1">
      <c r="A845" s="32" t="s">
        <v>224</v>
      </c>
      <c r="B845" s="3" t="s">
        <v>225</v>
      </c>
      <c r="C845" s="2" t="s">
        <v>20</v>
      </c>
      <c r="D845" s="2" t="s">
        <v>12</v>
      </c>
      <c r="E845" s="4">
        <v>3</v>
      </c>
      <c r="F845" s="5">
        <v>16.989999999999998</v>
      </c>
      <c r="G845" s="33">
        <v>50.97</v>
      </c>
    </row>
    <row r="846" spans="1:7" ht="19.899999999999999" customHeight="1">
      <c r="A846" s="32" t="s">
        <v>226</v>
      </c>
      <c r="B846" s="3" t="s">
        <v>227</v>
      </c>
      <c r="C846" s="2" t="s">
        <v>20</v>
      </c>
      <c r="D846" s="2" t="s">
        <v>12</v>
      </c>
      <c r="E846" s="4">
        <v>3</v>
      </c>
      <c r="F846" s="5">
        <v>20.7</v>
      </c>
      <c r="G846" s="33">
        <v>62.1</v>
      </c>
    </row>
    <row r="847" spans="1:7" ht="15" customHeight="1">
      <c r="A847" s="34"/>
      <c r="B847" s="35"/>
      <c r="C847" s="35"/>
      <c r="D847" s="35"/>
      <c r="E847" s="174" t="s">
        <v>13</v>
      </c>
      <c r="F847" s="175"/>
      <c r="G847" s="36">
        <v>113.07</v>
      </c>
    </row>
    <row r="848" spans="1:7" ht="15" customHeight="1">
      <c r="A848" s="34"/>
      <c r="B848" s="35"/>
      <c r="C848" s="35"/>
      <c r="D848" s="35"/>
      <c r="E848" s="199" t="s">
        <v>14</v>
      </c>
      <c r="F848" s="200"/>
      <c r="G848" s="37">
        <v>825.59</v>
      </c>
    </row>
    <row r="849" spans="1:7" ht="15" customHeight="1">
      <c r="A849" s="34"/>
      <c r="B849" s="35"/>
      <c r="C849" s="35"/>
      <c r="D849" s="35"/>
      <c r="E849" s="199" t="s">
        <v>15</v>
      </c>
      <c r="F849" s="200"/>
      <c r="G849" s="37">
        <v>825.59</v>
      </c>
    </row>
    <row r="850" spans="1:7" ht="15" customHeight="1">
      <c r="A850" s="34"/>
      <c r="B850" s="35"/>
      <c r="C850" s="35"/>
      <c r="D850" s="35"/>
      <c r="E850" s="199" t="s">
        <v>16</v>
      </c>
      <c r="F850" s="200"/>
      <c r="G850" s="37">
        <v>1065.01</v>
      </c>
    </row>
    <row r="851" spans="1:7" ht="10.15" customHeight="1">
      <c r="A851" s="34"/>
      <c r="B851" s="35"/>
      <c r="C851" s="201"/>
      <c r="D851" s="201"/>
      <c r="E851" s="35"/>
      <c r="F851" s="35"/>
      <c r="G851" s="38"/>
    </row>
    <row r="852" spans="1:7" ht="19.899999999999999" customHeight="1">
      <c r="A852" s="169" t="s">
        <v>862</v>
      </c>
      <c r="B852" s="170"/>
      <c r="C852" s="170"/>
      <c r="D852" s="170"/>
      <c r="E852" s="170"/>
      <c r="F852" s="170"/>
      <c r="G852" s="171"/>
    </row>
    <row r="853" spans="1:7" ht="15" customHeight="1">
      <c r="A853" s="172" t="s">
        <v>17</v>
      </c>
      <c r="B853" s="173"/>
      <c r="C853" s="1" t="s">
        <v>1</v>
      </c>
      <c r="D853" s="1" t="s">
        <v>2</v>
      </c>
      <c r="E853" s="1" t="s">
        <v>3</v>
      </c>
      <c r="F853" s="1" t="s">
        <v>4</v>
      </c>
      <c r="G853" s="31" t="s">
        <v>5</v>
      </c>
    </row>
    <row r="854" spans="1:7" ht="15" customHeight="1">
      <c r="A854" s="32" t="s">
        <v>278</v>
      </c>
      <c r="B854" s="3" t="s">
        <v>279</v>
      </c>
      <c r="C854" s="2" t="s">
        <v>20</v>
      </c>
      <c r="D854" s="2" t="s">
        <v>147</v>
      </c>
      <c r="E854" s="4">
        <v>0.56000000000000005</v>
      </c>
      <c r="F854" s="5">
        <v>0.21</v>
      </c>
      <c r="G854" s="33">
        <v>0.1176</v>
      </c>
    </row>
    <row r="855" spans="1:7" ht="15" customHeight="1">
      <c r="A855" s="32" t="s">
        <v>375</v>
      </c>
      <c r="B855" s="3" t="s">
        <v>376</v>
      </c>
      <c r="C855" s="2" t="s">
        <v>20</v>
      </c>
      <c r="D855" s="2" t="s">
        <v>44</v>
      </c>
      <c r="E855" s="4">
        <v>1</v>
      </c>
      <c r="F855" s="5">
        <v>25.66</v>
      </c>
      <c r="G855" s="33">
        <v>25.66</v>
      </c>
    </row>
    <row r="856" spans="1:7" ht="15" customHeight="1">
      <c r="A856" s="34"/>
      <c r="B856" s="35"/>
      <c r="C856" s="35"/>
      <c r="D856" s="35"/>
      <c r="E856" s="174" t="s">
        <v>28</v>
      </c>
      <c r="F856" s="175"/>
      <c r="G856" s="36">
        <v>25.78</v>
      </c>
    </row>
    <row r="857" spans="1:7" ht="15" customHeight="1">
      <c r="A857" s="172" t="s">
        <v>0</v>
      </c>
      <c r="B857" s="173"/>
      <c r="C857" s="1" t="s">
        <v>1</v>
      </c>
      <c r="D857" s="1" t="s">
        <v>2</v>
      </c>
      <c r="E857" s="1" t="s">
        <v>3</v>
      </c>
      <c r="F857" s="1" t="s">
        <v>4</v>
      </c>
      <c r="G857" s="31" t="s">
        <v>5</v>
      </c>
    </row>
    <row r="858" spans="1:7" ht="19.899999999999999" customHeight="1">
      <c r="A858" s="32" t="s">
        <v>224</v>
      </c>
      <c r="B858" s="3" t="s">
        <v>225</v>
      </c>
      <c r="C858" s="2" t="s">
        <v>20</v>
      </c>
      <c r="D858" s="2" t="s">
        <v>12</v>
      </c>
      <c r="E858" s="4">
        <v>0.5</v>
      </c>
      <c r="F858" s="5">
        <v>16.989999999999998</v>
      </c>
      <c r="G858" s="33">
        <v>8.4949999999999992</v>
      </c>
    </row>
    <row r="859" spans="1:7" ht="19.899999999999999" customHeight="1">
      <c r="A859" s="32" t="s">
        <v>226</v>
      </c>
      <c r="B859" s="3" t="s">
        <v>227</v>
      </c>
      <c r="C859" s="2" t="s">
        <v>20</v>
      </c>
      <c r="D859" s="2" t="s">
        <v>12</v>
      </c>
      <c r="E859" s="4">
        <v>0.5</v>
      </c>
      <c r="F859" s="5">
        <v>20.7</v>
      </c>
      <c r="G859" s="33">
        <v>10.35</v>
      </c>
    </row>
    <row r="860" spans="1:7" ht="15" customHeight="1">
      <c r="A860" s="34"/>
      <c r="B860" s="35"/>
      <c r="C860" s="35"/>
      <c r="D860" s="35"/>
      <c r="E860" s="174" t="s">
        <v>13</v>
      </c>
      <c r="F860" s="175"/>
      <c r="G860" s="36">
        <v>18.850000000000001</v>
      </c>
    </row>
    <row r="861" spans="1:7" ht="15" customHeight="1">
      <c r="A861" s="34"/>
      <c r="B861" s="35"/>
      <c r="C861" s="35"/>
      <c r="D861" s="35"/>
      <c r="E861" s="199" t="s">
        <v>14</v>
      </c>
      <c r="F861" s="200"/>
      <c r="G861" s="37">
        <v>44.63</v>
      </c>
    </row>
    <row r="862" spans="1:7" ht="15" customHeight="1">
      <c r="A862" s="34"/>
      <c r="B862" s="35"/>
      <c r="C862" s="35"/>
      <c r="D862" s="35"/>
      <c r="E862" s="199" t="s">
        <v>15</v>
      </c>
      <c r="F862" s="200"/>
      <c r="G862" s="37">
        <v>44.63</v>
      </c>
    </row>
    <row r="863" spans="1:7" ht="15" customHeight="1">
      <c r="A863" s="34"/>
      <c r="B863" s="35"/>
      <c r="C863" s="35"/>
      <c r="D863" s="35"/>
      <c r="E863" s="199" t="s">
        <v>16</v>
      </c>
      <c r="F863" s="200"/>
      <c r="G863" s="37">
        <v>57.57</v>
      </c>
    </row>
    <row r="864" spans="1:7" ht="10.15" customHeight="1">
      <c r="A864" s="34"/>
      <c r="B864" s="35"/>
      <c r="C864" s="201"/>
      <c r="D864" s="201"/>
      <c r="E864" s="35"/>
      <c r="F864" s="35"/>
      <c r="G864" s="38"/>
    </row>
    <row r="865" spans="1:7" ht="19.899999999999999" customHeight="1">
      <c r="A865" s="169" t="s">
        <v>863</v>
      </c>
      <c r="B865" s="170"/>
      <c r="C865" s="170"/>
      <c r="D865" s="170"/>
      <c r="E865" s="170"/>
      <c r="F865" s="170"/>
      <c r="G865" s="171"/>
    </row>
    <row r="866" spans="1:7" ht="15" customHeight="1">
      <c r="A866" s="172" t="s">
        <v>17</v>
      </c>
      <c r="B866" s="173"/>
      <c r="C866" s="1" t="s">
        <v>1</v>
      </c>
      <c r="D866" s="1" t="s">
        <v>2</v>
      </c>
      <c r="E866" s="1" t="s">
        <v>3</v>
      </c>
      <c r="F866" s="1" t="s">
        <v>4</v>
      </c>
      <c r="G866" s="31" t="s">
        <v>5</v>
      </c>
    </row>
    <row r="867" spans="1:7" ht="15" customHeight="1">
      <c r="A867" s="32" t="s">
        <v>377</v>
      </c>
      <c r="B867" s="3" t="s">
        <v>378</v>
      </c>
      <c r="C867" s="2" t="s">
        <v>8</v>
      </c>
      <c r="D867" s="2" t="s">
        <v>44</v>
      </c>
      <c r="E867" s="4">
        <v>1</v>
      </c>
      <c r="F867" s="5">
        <v>30.77</v>
      </c>
      <c r="G867" s="33">
        <v>30.77</v>
      </c>
    </row>
    <row r="868" spans="1:7" ht="15" customHeight="1">
      <c r="A868" s="34"/>
      <c r="B868" s="35"/>
      <c r="C868" s="35"/>
      <c r="D868" s="35"/>
      <c r="E868" s="174" t="s">
        <v>28</v>
      </c>
      <c r="F868" s="175"/>
      <c r="G868" s="36">
        <v>30.77</v>
      </c>
    </row>
    <row r="869" spans="1:7" ht="15" customHeight="1">
      <c r="A869" s="172" t="s">
        <v>0</v>
      </c>
      <c r="B869" s="173"/>
      <c r="C869" s="1" t="s">
        <v>1</v>
      </c>
      <c r="D869" s="1" t="s">
        <v>2</v>
      </c>
      <c r="E869" s="1" t="s">
        <v>3</v>
      </c>
      <c r="F869" s="1" t="s">
        <v>4</v>
      </c>
      <c r="G869" s="31" t="s">
        <v>5</v>
      </c>
    </row>
    <row r="870" spans="1:7" ht="19.899999999999999" customHeight="1">
      <c r="A870" s="32" t="s">
        <v>277</v>
      </c>
      <c r="B870" s="3" t="s">
        <v>227</v>
      </c>
      <c r="C870" s="2" t="s">
        <v>8</v>
      </c>
      <c r="D870" s="2" t="s">
        <v>12</v>
      </c>
      <c r="E870" s="4">
        <v>0.31619999999999998</v>
      </c>
      <c r="F870" s="5">
        <v>20.7</v>
      </c>
      <c r="G870" s="33">
        <v>6.5453400000000004</v>
      </c>
    </row>
    <row r="871" spans="1:7" ht="15" customHeight="1">
      <c r="A871" s="32" t="s">
        <v>118</v>
      </c>
      <c r="B871" s="3" t="s">
        <v>32</v>
      </c>
      <c r="C871" s="2" t="s">
        <v>8</v>
      </c>
      <c r="D871" s="2" t="s">
        <v>12</v>
      </c>
      <c r="E871" s="4">
        <v>9.9599999999999994E-2</v>
      </c>
      <c r="F871" s="5">
        <v>17.09</v>
      </c>
      <c r="G871" s="33">
        <v>1.702164</v>
      </c>
    </row>
    <row r="872" spans="1:7" ht="15" customHeight="1">
      <c r="A872" s="34"/>
      <c r="B872" s="35"/>
      <c r="C872" s="35"/>
      <c r="D872" s="35"/>
      <c r="E872" s="174" t="s">
        <v>13</v>
      </c>
      <c r="F872" s="175"/>
      <c r="G872" s="36">
        <v>8.25</v>
      </c>
    </row>
    <row r="873" spans="1:7" ht="15" customHeight="1">
      <c r="A873" s="34"/>
      <c r="B873" s="35"/>
      <c r="C873" s="35"/>
      <c r="D873" s="35"/>
      <c r="E873" s="199" t="s">
        <v>14</v>
      </c>
      <c r="F873" s="200"/>
      <c r="G873" s="37">
        <v>39.01</v>
      </c>
    </row>
    <row r="874" spans="1:7" ht="15" customHeight="1">
      <c r="A874" s="34"/>
      <c r="B874" s="35"/>
      <c r="C874" s="35"/>
      <c r="D874" s="35"/>
      <c r="E874" s="199" t="s">
        <v>15</v>
      </c>
      <c r="F874" s="200"/>
      <c r="G874" s="37">
        <v>39.01</v>
      </c>
    </row>
    <row r="875" spans="1:7" ht="15" customHeight="1">
      <c r="A875" s="34"/>
      <c r="B875" s="35"/>
      <c r="C875" s="35"/>
      <c r="D875" s="35"/>
      <c r="E875" s="199" t="s">
        <v>16</v>
      </c>
      <c r="F875" s="200"/>
      <c r="G875" s="37">
        <v>50.32</v>
      </c>
    </row>
    <row r="876" spans="1:7" ht="10.15" customHeight="1">
      <c r="A876" s="34"/>
      <c r="B876" s="35"/>
      <c r="C876" s="201"/>
      <c r="D876" s="201"/>
      <c r="E876" s="35"/>
      <c r="F876" s="35"/>
      <c r="G876" s="38"/>
    </row>
    <row r="877" spans="1:7" ht="19.899999999999999" customHeight="1">
      <c r="A877" s="169" t="s">
        <v>864</v>
      </c>
      <c r="B877" s="170"/>
      <c r="C877" s="170"/>
      <c r="D877" s="170"/>
      <c r="E877" s="170"/>
      <c r="F877" s="170"/>
      <c r="G877" s="171"/>
    </row>
    <row r="878" spans="1:7" ht="15" customHeight="1">
      <c r="A878" s="172" t="s">
        <v>17</v>
      </c>
      <c r="B878" s="173"/>
      <c r="C878" s="1" t="s">
        <v>1</v>
      </c>
      <c r="D878" s="1" t="s">
        <v>2</v>
      </c>
      <c r="E878" s="1" t="s">
        <v>3</v>
      </c>
      <c r="F878" s="1" t="s">
        <v>4</v>
      </c>
      <c r="G878" s="31" t="s">
        <v>5</v>
      </c>
    </row>
    <row r="879" spans="1:7" ht="19.899999999999999" customHeight="1">
      <c r="A879" s="32" t="s">
        <v>379</v>
      </c>
      <c r="B879" s="3" t="s">
        <v>380</v>
      </c>
      <c r="C879" s="2" t="s">
        <v>8</v>
      </c>
      <c r="D879" s="2" t="s">
        <v>44</v>
      </c>
      <c r="E879" s="4">
        <v>1</v>
      </c>
      <c r="F879" s="5">
        <v>86.5</v>
      </c>
      <c r="G879" s="33">
        <v>86.5</v>
      </c>
    </row>
    <row r="880" spans="1:7" ht="15" customHeight="1">
      <c r="A880" s="34"/>
      <c r="B880" s="35"/>
      <c r="C880" s="35"/>
      <c r="D880" s="35"/>
      <c r="E880" s="174" t="s">
        <v>28</v>
      </c>
      <c r="F880" s="175"/>
      <c r="G880" s="36">
        <v>86.5</v>
      </c>
    </row>
    <row r="881" spans="1:7" ht="15" customHeight="1">
      <c r="A881" s="172" t="s">
        <v>0</v>
      </c>
      <c r="B881" s="173"/>
      <c r="C881" s="1" t="s">
        <v>1</v>
      </c>
      <c r="D881" s="1" t="s">
        <v>2</v>
      </c>
      <c r="E881" s="1" t="s">
        <v>3</v>
      </c>
      <c r="F881" s="1" t="s">
        <v>4</v>
      </c>
      <c r="G881" s="31" t="s">
        <v>5</v>
      </c>
    </row>
    <row r="882" spans="1:7" ht="19.899999999999999" customHeight="1">
      <c r="A882" s="32" t="s">
        <v>277</v>
      </c>
      <c r="B882" s="3" t="s">
        <v>227</v>
      </c>
      <c r="C882" s="2" t="s">
        <v>8</v>
      </c>
      <c r="D882" s="2" t="s">
        <v>12</v>
      </c>
      <c r="E882" s="4">
        <v>0.31619999999999998</v>
      </c>
      <c r="F882" s="5">
        <v>20.7</v>
      </c>
      <c r="G882" s="33">
        <v>6.5453400000000004</v>
      </c>
    </row>
    <row r="883" spans="1:7" ht="15" customHeight="1">
      <c r="A883" s="32" t="s">
        <v>118</v>
      </c>
      <c r="B883" s="3" t="s">
        <v>32</v>
      </c>
      <c r="C883" s="2" t="s">
        <v>8</v>
      </c>
      <c r="D883" s="2" t="s">
        <v>12</v>
      </c>
      <c r="E883" s="4">
        <v>9.9599999999999994E-2</v>
      </c>
      <c r="F883" s="5">
        <v>17.09</v>
      </c>
      <c r="G883" s="33">
        <v>1.702164</v>
      </c>
    </row>
    <row r="884" spans="1:7" ht="15" customHeight="1">
      <c r="A884" s="34"/>
      <c r="B884" s="35"/>
      <c r="C884" s="35"/>
      <c r="D884" s="35"/>
      <c r="E884" s="174" t="s">
        <v>13</v>
      </c>
      <c r="F884" s="175"/>
      <c r="G884" s="36">
        <v>8.25</v>
      </c>
    </row>
    <row r="885" spans="1:7" ht="15" customHeight="1">
      <c r="A885" s="34"/>
      <c r="B885" s="35"/>
      <c r="C885" s="35"/>
      <c r="D885" s="35"/>
      <c r="E885" s="199" t="s">
        <v>14</v>
      </c>
      <c r="F885" s="200"/>
      <c r="G885" s="37">
        <v>94.74</v>
      </c>
    </row>
    <row r="886" spans="1:7" ht="15" customHeight="1">
      <c r="A886" s="34"/>
      <c r="B886" s="35"/>
      <c r="C886" s="35"/>
      <c r="D886" s="35"/>
      <c r="E886" s="199" t="s">
        <v>15</v>
      </c>
      <c r="F886" s="200"/>
      <c r="G886" s="37">
        <v>94.74</v>
      </c>
    </row>
    <row r="887" spans="1:7" ht="15" customHeight="1">
      <c r="A887" s="34"/>
      <c r="B887" s="35"/>
      <c r="C887" s="35"/>
      <c r="D887" s="35"/>
      <c r="E887" s="199" t="s">
        <v>16</v>
      </c>
      <c r="F887" s="200"/>
      <c r="G887" s="37">
        <v>122.21</v>
      </c>
    </row>
    <row r="888" spans="1:7" ht="10.15" customHeight="1">
      <c r="A888" s="34"/>
      <c r="B888" s="35"/>
      <c r="C888" s="201"/>
      <c r="D888" s="201"/>
      <c r="E888" s="35"/>
      <c r="F888" s="35"/>
      <c r="G888" s="38"/>
    </row>
    <row r="889" spans="1:7" ht="19.899999999999999" customHeight="1">
      <c r="A889" s="169" t="s">
        <v>865</v>
      </c>
      <c r="B889" s="170"/>
      <c r="C889" s="170"/>
      <c r="D889" s="170"/>
      <c r="E889" s="170"/>
      <c r="F889" s="170"/>
      <c r="G889" s="171"/>
    </row>
    <row r="890" spans="1:7" ht="15" customHeight="1">
      <c r="A890" s="172" t="s">
        <v>17</v>
      </c>
      <c r="B890" s="173"/>
      <c r="C890" s="1" t="s">
        <v>1</v>
      </c>
      <c r="D890" s="1" t="s">
        <v>2</v>
      </c>
      <c r="E890" s="1" t="s">
        <v>3</v>
      </c>
      <c r="F890" s="1" t="s">
        <v>4</v>
      </c>
      <c r="G890" s="31" t="s">
        <v>5</v>
      </c>
    </row>
    <row r="891" spans="1:7" ht="15" customHeight="1">
      <c r="A891" s="32" t="s">
        <v>381</v>
      </c>
      <c r="B891" s="3" t="s">
        <v>382</v>
      </c>
      <c r="C891" s="2" t="s">
        <v>8</v>
      </c>
      <c r="D891" s="2" t="s">
        <v>44</v>
      </c>
      <c r="E891" s="4">
        <v>1</v>
      </c>
      <c r="F891" s="5">
        <v>20.38</v>
      </c>
      <c r="G891" s="33">
        <v>20.38</v>
      </c>
    </row>
    <row r="892" spans="1:7" ht="15" customHeight="1">
      <c r="A892" s="34"/>
      <c r="B892" s="35"/>
      <c r="C892" s="35"/>
      <c r="D892" s="35"/>
      <c r="E892" s="174" t="s">
        <v>28</v>
      </c>
      <c r="F892" s="175"/>
      <c r="G892" s="36">
        <v>20.38</v>
      </c>
    </row>
    <row r="893" spans="1:7" ht="15" customHeight="1">
      <c r="A893" s="34"/>
      <c r="B893" s="35"/>
      <c r="C893" s="35"/>
      <c r="D893" s="35"/>
      <c r="E893" s="199" t="s">
        <v>14</v>
      </c>
      <c r="F893" s="200"/>
      <c r="G893" s="37">
        <v>20.38</v>
      </c>
    </row>
    <row r="894" spans="1:7" ht="15" customHeight="1">
      <c r="A894" s="34"/>
      <c r="B894" s="35"/>
      <c r="C894" s="35"/>
      <c r="D894" s="35"/>
      <c r="E894" s="199" t="s">
        <v>15</v>
      </c>
      <c r="F894" s="200"/>
      <c r="G894" s="37">
        <v>20.38</v>
      </c>
    </row>
    <row r="895" spans="1:7" ht="15" customHeight="1">
      <c r="A895" s="34"/>
      <c r="B895" s="35"/>
      <c r="C895" s="35"/>
      <c r="D895" s="35"/>
      <c r="E895" s="199" t="s">
        <v>16</v>
      </c>
      <c r="F895" s="200"/>
      <c r="G895" s="37">
        <v>26.29</v>
      </c>
    </row>
    <row r="896" spans="1:7" ht="10.15" customHeight="1">
      <c r="A896" s="34"/>
      <c r="B896" s="35"/>
      <c r="C896" s="201"/>
      <c r="D896" s="201"/>
      <c r="E896" s="35"/>
      <c r="F896" s="35"/>
      <c r="G896" s="38"/>
    </row>
    <row r="897" spans="1:7" ht="19.899999999999999" customHeight="1">
      <c r="A897" s="169" t="s">
        <v>866</v>
      </c>
      <c r="B897" s="170"/>
      <c r="C897" s="170"/>
      <c r="D897" s="170"/>
      <c r="E897" s="170"/>
      <c r="F897" s="170"/>
      <c r="G897" s="171"/>
    </row>
    <row r="898" spans="1:7" ht="15" customHeight="1">
      <c r="A898" s="172" t="s">
        <v>17</v>
      </c>
      <c r="B898" s="173"/>
      <c r="C898" s="1" t="s">
        <v>1</v>
      </c>
      <c r="D898" s="1" t="s">
        <v>2</v>
      </c>
      <c r="E898" s="1" t="s">
        <v>3</v>
      </c>
      <c r="F898" s="1" t="s">
        <v>4</v>
      </c>
      <c r="G898" s="31" t="s">
        <v>5</v>
      </c>
    </row>
    <row r="899" spans="1:7" ht="19.899999999999999" customHeight="1">
      <c r="A899" s="32" t="s">
        <v>383</v>
      </c>
      <c r="B899" s="3" t="s">
        <v>384</v>
      </c>
      <c r="C899" s="2" t="s">
        <v>8</v>
      </c>
      <c r="D899" s="2" t="s">
        <v>44</v>
      </c>
      <c r="E899" s="4">
        <v>1</v>
      </c>
      <c r="F899" s="5">
        <v>90.05</v>
      </c>
      <c r="G899" s="33">
        <v>90.05</v>
      </c>
    </row>
    <row r="900" spans="1:7" ht="15" customHeight="1">
      <c r="A900" s="34"/>
      <c r="B900" s="35"/>
      <c r="C900" s="35"/>
      <c r="D900" s="35"/>
      <c r="E900" s="174" t="s">
        <v>28</v>
      </c>
      <c r="F900" s="175"/>
      <c r="G900" s="36">
        <v>90.05</v>
      </c>
    </row>
    <row r="901" spans="1:7" ht="15" customHeight="1">
      <c r="A901" s="34"/>
      <c r="B901" s="35"/>
      <c r="C901" s="35"/>
      <c r="D901" s="35"/>
      <c r="E901" s="199" t="s">
        <v>14</v>
      </c>
      <c r="F901" s="200"/>
      <c r="G901" s="37">
        <v>90.05</v>
      </c>
    </row>
    <row r="902" spans="1:7" ht="15" customHeight="1">
      <c r="A902" s="34"/>
      <c r="B902" s="35"/>
      <c r="C902" s="35"/>
      <c r="D902" s="35"/>
      <c r="E902" s="199" t="s">
        <v>15</v>
      </c>
      <c r="F902" s="200"/>
      <c r="G902" s="37">
        <v>90.05</v>
      </c>
    </row>
    <row r="903" spans="1:7" ht="15" customHeight="1">
      <c r="A903" s="34"/>
      <c r="B903" s="35"/>
      <c r="C903" s="35"/>
      <c r="D903" s="35"/>
      <c r="E903" s="199" t="s">
        <v>16</v>
      </c>
      <c r="F903" s="200"/>
      <c r="G903" s="37">
        <v>116.16</v>
      </c>
    </row>
    <row r="904" spans="1:7" ht="10.15" customHeight="1">
      <c r="A904" s="34"/>
      <c r="B904" s="35"/>
      <c r="C904" s="201"/>
      <c r="D904" s="201"/>
      <c r="E904" s="35"/>
      <c r="F904" s="35"/>
      <c r="G904" s="38"/>
    </row>
    <row r="905" spans="1:7" ht="19.899999999999999" customHeight="1">
      <c r="A905" s="169" t="s">
        <v>867</v>
      </c>
      <c r="B905" s="170"/>
      <c r="C905" s="170"/>
      <c r="D905" s="170"/>
      <c r="E905" s="170"/>
      <c r="F905" s="170"/>
      <c r="G905" s="171"/>
    </row>
    <row r="906" spans="1:7" ht="15" customHeight="1">
      <c r="A906" s="172" t="s">
        <v>17</v>
      </c>
      <c r="B906" s="173"/>
      <c r="C906" s="1" t="s">
        <v>1</v>
      </c>
      <c r="D906" s="1" t="s">
        <v>2</v>
      </c>
      <c r="E906" s="1" t="s">
        <v>3</v>
      </c>
      <c r="F906" s="1" t="s">
        <v>4</v>
      </c>
      <c r="G906" s="31" t="s">
        <v>5</v>
      </c>
    </row>
    <row r="907" spans="1:7" ht="15" customHeight="1">
      <c r="A907" s="32" t="s">
        <v>385</v>
      </c>
      <c r="B907" s="3" t="s">
        <v>386</v>
      </c>
      <c r="C907" s="2" t="s">
        <v>20</v>
      </c>
      <c r="D907" s="2" t="s">
        <v>44</v>
      </c>
      <c r="E907" s="4">
        <v>1</v>
      </c>
      <c r="F907" s="5">
        <v>137</v>
      </c>
      <c r="G907" s="33">
        <v>137</v>
      </c>
    </row>
    <row r="908" spans="1:7" ht="15" customHeight="1">
      <c r="A908" s="32" t="s">
        <v>278</v>
      </c>
      <c r="B908" s="3" t="s">
        <v>279</v>
      </c>
      <c r="C908" s="2" t="s">
        <v>20</v>
      </c>
      <c r="D908" s="2" t="s">
        <v>147</v>
      </c>
      <c r="E908" s="4">
        <v>0.6</v>
      </c>
      <c r="F908" s="5">
        <v>0.21</v>
      </c>
      <c r="G908" s="33">
        <v>0.126</v>
      </c>
    </row>
    <row r="909" spans="1:7" ht="15" customHeight="1">
      <c r="A909" s="34"/>
      <c r="B909" s="35"/>
      <c r="C909" s="35"/>
      <c r="D909" s="35"/>
      <c r="E909" s="174" t="s">
        <v>28</v>
      </c>
      <c r="F909" s="175"/>
      <c r="G909" s="36">
        <v>137.13</v>
      </c>
    </row>
    <row r="910" spans="1:7" ht="15" customHeight="1">
      <c r="A910" s="172" t="s">
        <v>0</v>
      </c>
      <c r="B910" s="173"/>
      <c r="C910" s="1" t="s">
        <v>1</v>
      </c>
      <c r="D910" s="1" t="s">
        <v>2</v>
      </c>
      <c r="E910" s="1" t="s">
        <v>3</v>
      </c>
      <c r="F910" s="1" t="s">
        <v>4</v>
      </c>
      <c r="G910" s="31" t="s">
        <v>5</v>
      </c>
    </row>
    <row r="911" spans="1:7" ht="19.899999999999999" customHeight="1">
      <c r="A911" s="32" t="s">
        <v>224</v>
      </c>
      <c r="B911" s="3" t="s">
        <v>225</v>
      </c>
      <c r="C911" s="2" t="s">
        <v>20</v>
      </c>
      <c r="D911" s="2" t="s">
        <v>12</v>
      </c>
      <c r="E911" s="4">
        <v>0.35</v>
      </c>
      <c r="F911" s="5">
        <v>16.989999999999998</v>
      </c>
      <c r="G911" s="33">
        <v>5.9465000000000003</v>
      </c>
    </row>
    <row r="912" spans="1:7" ht="19.899999999999999" customHeight="1">
      <c r="A912" s="32" t="s">
        <v>226</v>
      </c>
      <c r="B912" s="3" t="s">
        <v>227</v>
      </c>
      <c r="C912" s="2" t="s">
        <v>20</v>
      </c>
      <c r="D912" s="2" t="s">
        <v>12</v>
      </c>
      <c r="E912" s="4">
        <v>0.35</v>
      </c>
      <c r="F912" s="5">
        <v>20.7</v>
      </c>
      <c r="G912" s="33">
        <v>7.2450000000000001</v>
      </c>
    </row>
    <row r="913" spans="1:7" ht="15" customHeight="1">
      <c r="A913" s="34"/>
      <c r="B913" s="35"/>
      <c r="C913" s="35"/>
      <c r="D913" s="35"/>
      <c r="E913" s="174" t="s">
        <v>13</v>
      </c>
      <c r="F913" s="175"/>
      <c r="G913" s="36">
        <v>13.2</v>
      </c>
    </row>
    <row r="914" spans="1:7" ht="15" customHeight="1">
      <c r="A914" s="34"/>
      <c r="B914" s="35"/>
      <c r="C914" s="35"/>
      <c r="D914" s="35"/>
      <c r="E914" s="199" t="s">
        <v>14</v>
      </c>
      <c r="F914" s="200"/>
      <c r="G914" s="37">
        <v>150.33000000000001</v>
      </c>
    </row>
    <row r="915" spans="1:7" ht="15" customHeight="1">
      <c r="A915" s="34"/>
      <c r="B915" s="35"/>
      <c r="C915" s="35"/>
      <c r="D915" s="35"/>
      <c r="E915" s="199" t="s">
        <v>15</v>
      </c>
      <c r="F915" s="200"/>
      <c r="G915" s="37">
        <v>150.33000000000001</v>
      </c>
    </row>
    <row r="916" spans="1:7" ht="15" customHeight="1">
      <c r="A916" s="34"/>
      <c r="B916" s="35"/>
      <c r="C916" s="35"/>
      <c r="D916" s="35"/>
      <c r="E916" s="199" t="s">
        <v>16</v>
      </c>
      <c r="F916" s="200"/>
      <c r="G916" s="37">
        <v>193.93</v>
      </c>
    </row>
    <row r="917" spans="1:7" ht="10.15" customHeight="1">
      <c r="A917" s="34"/>
      <c r="B917" s="35"/>
      <c r="C917" s="201"/>
      <c r="D917" s="201"/>
      <c r="E917" s="35"/>
      <c r="F917" s="35"/>
      <c r="G917" s="38"/>
    </row>
    <row r="918" spans="1:7" ht="19.899999999999999" customHeight="1">
      <c r="A918" s="169" t="s">
        <v>868</v>
      </c>
      <c r="B918" s="170"/>
      <c r="C918" s="170"/>
      <c r="D918" s="170"/>
      <c r="E918" s="170"/>
      <c r="F918" s="170"/>
      <c r="G918" s="171"/>
    </row>
    <row r="919" spans="1:7" ht="15" customHeight="1">
      <c r="A919" s="172" t="s">
        <v>17</v>
      </c>
      <c r="B919" s="173"/>
      <c r="C919" s="1" t="s">
        <v>1</v>
      </c>
      <c r="D919" s="1" t="s">
        <v>2</v>
      </c>
      <c r="E919" s="1" t="s">
        <v>3</v>
      </c>
      <c r="F919" s="1" t="s">
        <v>4</v>
      </c>
      <c r="G919" s="31" t="s">
        <v>5</v>
      </c>
    </row>
    <row r="920" spans="1:7" ht="19.899999999999999" customHeight="1">
      <c r="A920" s="32" t="s">
        <v>387</v>
      </c>
      <c r="B920" s="3" t="s">
        <v>388</v>
      </c>
      <c r="C920" s="2" t="s">
        <v>8</v>
      </c>
      <c r="D920" s="2" t="s">
        <v>44</v>
      </c>
      <c r="E920" s="4">
        <v>1</v>
      </c>
      <c r="F920" s="5">
        <v>203.95</v>
      </c>
      <c r="G920" s="33">
        <v>203.95</v>
      </c>
    </row>
    <row r="921" spans="1:7" ht="28.9" customHeight="1">
      <c r="A921" s="32" t="s">
        <v>389</v>
      </c>
      <c r="B921" s="3" t="s">
        <v>390</v>
      </c>
      <c r="C921" s="2" t="s">
        <v>8</v>
      </c>
      <c r="D921" s="2" t="s">
        <v>44</v>
      </c>
      <c r="E921" s="4">
        <v>6</v>
      </c>
      <c r="F921" s="5">
        <v>15.48</v>
      </c>
      <c r="G921" s="33">
        <v>92.88</v>
      </c>
    </row>
    <row r="922" spans="1:7" ht="15" customHeight="1">
      <c r="A922" s="34"/>
      <c r="B922" s="35"/>
      <c r="C922" s="35"/>
      <c r="D922" s="35"/>
      <c r="E922" s="174" t="s">
        <v>28</v>
      </c>
      <c r="F922" s="175"/>
      <c r="G922" s="36">
        <v>296.83</v>
      </c>
    </row>
    <row r="923" spans="1:7" ht="15" customHeight="1">
      <c r="A923" s="172" t="s">
        <v>0</v>
      </c>
      <c r="B923" s="173"/>
      <c r="C923" s="1" t="s">
        <v>1</v>
      </c>
      <c r="D923" s="1" t="s">
        <v>2</v>
      </c>
      <c r="E923" s="1" t="s">
        <v>3</v>
      </c>
      <c r="F923" s="1" t="s">
        <v>4</v>
      </c>
      <c r="G923" s="31" t="s">
        <v>5</v>
      </c>
    </row>
    <row r="924" spans="1:7" ht="19.899999999999999" customHeight="1">
      <c r="A924" s="32" t="s">
        <v>277</v>
      </c>
      <c r="B924" s="3" t="s">
        <v>227</v>
      </c>
      <c r="C924" s="2" t="s">
        <v>8</v>
      </c>
      <c r="D924" s="2" t="s">
        <v>12</v>
      </c>
      <c r="E924" s="4">
        <v>0.94850000000000001</v>
      </c>
      <c r="F924" s="5">
        <v>20.7</v>
      </c>
      <c r="G924" s="33">
        <v>19.633949999999999</v>
      </c>
    </row>
    <row r="925" spans="1:7" ht="15" customHeight="1">
      <c r="A925" s="32" t="s">
        <v>118</v>
      </c>
      <c r="B925" s="3" t="s">
        <v>32</v>
      </c>
      <c r="C925" s="2" t="s">
        <v>8</v>
      </c>
      <c r="D925" s="2" t="s">
        <v>12</v>
      </c>
      <c r="E925" s="4">
        <v>0.29880000000000001</v>
      </c>
      <c r="F925" s="5">
        <v>17.09</v>
      </c>
      <c r="G925" s="33">
        <v>5.1064920000000003</v>
      </c>
    </row>
    <row r="926" spans="1:7" ht="15" customHeight="1">
      <c r="A926" s="34"/>
      <c r="B926" s="35"/>
      <c r="C926" s="35"/>
      <c r="D926" s="35"/>
      <c r="E926" s="174" t="s">
        <v>13</v>
      </c>
      <c r="F926" s="175"/>
      <c r="G926" s="36">
        <v>24.74</v>
      </c>
    </row>
    <row r="927" spans="1:7" ht="15" customHeight="1">
      <c r="A927" s="34"/>
      <c r="B927" s="35"/>
      <c r="C927" s="35"/>
      <c r="D927" s="35"/>
      <c r="E927" s="199" t="s">
        <v>14</v>
      </c>
      <c r="F927" s="200"/>
      <c r="G927" s="37">
        <v>321.56</v>
      </c>
    </row>
    <row r="928" spans="1:7" ht="15" customHeight="1">
      <c r="A928" s="34"/>
      <c r="B928" s="35"/>
      <c r="C928" s="35"/>
      <c r="D928" s="35"/>
      <c r="E928" s="199" t="s">
        <v>15</v>
      </c>
      <c r="F928" s="200"/>
      <c r="G928" s="37">
        <v>321.56</v>
      </c>
    </row>
    <row r="929" spans="1:7" ht="15" customHeight="1">
      <c r="A929" s="34"/>
      <c r="B929" s="35"/>
      <c r="C929" s="35"/>
      <c r="D929" s="35"/>
      <c r="E929" s="199" t="s">
        <v>16</v>
      </c>
      <c r="F929" s="200"/>
      <c r="G929" s="37">
        <v>414.81</v>
      </c>
    </row>
    <row r="930" spans="1:7" ht="10.15" customHeight="1">
      <c r="A930" s="34"/>
      <c r="B930" s="35"/>
      <c r="C930" s="201"/>
      <c r="D930" s="201"/>
      <c r="E930" s="35"/>
      <c r="F930" s="35"/>
      <c r="G930" s="38"/>
    </row>
    <row r="931" spans="1:7" ht="19.899999999999999" customHeight="1">
      <c r="A931" s="169" t="s">
        <v>869</v>
      </c>
      <c r="B931" s="170"/>
      <c r="C931" s="170"/>
      <c r="D931" s="170"/>
      <c r="E931" s="170"/>
      <c r="F931" s="170"/>
      <c r="G931" s="171"/>
    </row>
    <row r="932" spans="1:7" ht="15" customHeight="1">
      <c r="A932" s="172" t="s">
        <v>17</v>
      </c>
      <c r="B932" s="173"/>
      <c r="C932" s="1" t="s">
        <v>1</v>
      </c>
      <c r="D932" s="1" t="s">
        <v>2</v>
      </c>
      <c r="E932" s="1" t="s">
        <v>3</v>
      </c>
      <c r="F932" s="1" t="s">
        <v>4</v>
      </c>
      <c r="G932" s="31" t="s">
        <v>5</v>
      </c>
    </row>
    <row r="933" spans="1:7" ht="19.899999999999999" customHeight="1">
      <c r="A933" s="32" t="s">
        <v>391</v>
      </c>
      <c r="B933" s="3" t="s">
        <v>392</v>
      </c>
      <c r="C933" s="2" t="s">
        <v>8</v>
      </c>
      <c r="D933" s="2" t="s">
        <v>44</v>
      </c>
      <c r="E933" s="4">
        <v>1</v>
      </c>
      <c r="F933" s="5">
        <v>448.95</v>
      </c>
      <c r="G933" s="33">
        <v>448.95</v>
      </c>
    </row>
    <row r="934" spans="1:7" ht="28.9" customHeight="1">
      <c r="A934" s="32" t="s">
        <v>389</v>
      </c>
      <c r="B934" s="3" t="s">
        <v>390</v>
      </c>
      <c r="C934" s="2" t="s">
        <v>8</v>
      </c>
      <c r="D934" s="2" t="s">
        <v>44</v>
      </c>
      <c r="E934" s="4">
        <v>9</v>
      </c>
      <c r="F934" s="5">
        <v>15.48</v>
      </c>
      <c r="G934" s="33">
        <v>139.32</v>
      </c>
    </row>
    <row r="935" spans="1:7" ht="15" customHeight="1">
      <c r="A935" s="34"/>
      <c r="B935" s="35"/>
      <c r="C935" s="35"/>
      <c r="D935" s="35"/>
      <c r="E935" s="174" t="s">
        <v>28</v>
      </c>
      <c r="F935" s="175"/>
      <c r="G935" s="36">
        <v>588.27</v>
      </c>
    </row>
    <row r="936" spans="1:7" ht="15" customHeight="1">
      <c r="A936" s="172" t="s">
        <v>0</v>
      </c>
      <c r="B936" s="173"/>
      <c r="C936" s="1" t="s">
        <v>1</v>
      </c>
      <c r="D936" s="1" t="s">
        <v>2</v>
      </c>
      <c r="E936" s="1" t="s">
        <v>3</v>
      </c>
      <c r="F936" s="1" t="s">
        <v>4</v>
      </c>
      <c r="G936" s="31" t="s">
        <v>5</v>
      </c>
    </row>
    <row r="937" spans="1:7" ht="19.899999999999999" customHeight="1">
      <c r="A937" s="32" t="s">
        <v>277</v>
      </c>
      <c r="B937" s="3" t="s">
        <v>227</v>
      </c>
      <c r="C937" s="2" t="s">
        <v>8</v>
      </c>
      <c r="D937" s="2" t="s">
        <v>12</v>
      </c>
      <c r="E937" s="4">
        <v>1.4228000000000001</v>
      </c>
      <c r="F937" s="5">
        <v>20.7</v>
      </c>
      <c r="G937" s="33">
        <v>29.45196</v>
      </c>
    </row>
    <row r="938" spans="1:7" ht="15" customHeight="1">
      <c r="A938" s="32" t="s">
        <v>118</v>
      </c>
      <c r="B938" s="3" t="s">
        <v>32</v>
      </c>
      <c r="C938" s="2" t="s">
        <v>8</v>
      </c>
      <c r="D938" s="2" t="s">
        <v>12</v>
      </c>
      <c r="E938" s="4">
        <v>0.44829999999999998</v>
      </c>
      <c r="F938" s="5">
        <v>17.09</v>
      </c>
      <c r="G938" s="33">
        <v>7.6614469999999999</v>
      </c>
    </row>
    <row r="939" spans="1:7" ht="15" customHeight="1">
      <c r="A939" s="34"/>
      <c r="B939" s="35"/>
      <c r="C939" s="35"/>
      <c r="D939" s="35"/>
      <c r="E939" s="174" t="s">
        <v>13</v>
      </c>
      <c r="F939" s="175"/>
      <c r="G939" s="36">
        <v>37.11</v>
      </c>
    </row>
    <row r="940" spans="1:7" ht="15" customHeight="1">
      <c r="A940" s="34"/>
      <c r="B940" s="35"/>
      <c r="C940" s="35"/>
      <c r="D940" s="35"/>
      <c r="E940" s="199" t="s">
        <v>14</v>
      </c>
      <c r="F940" s="200"/>
      <c r="G940" s="37">
        <v>625.38</v>
      </c>
    </row>
    <row r="941" spans="1:7" ht="15" customHeight="1">
      <c r="A941" s="34"/>
      <c r="B941" s="35"/>
      <c r="C941" s="35"/>
      <c r="D941" s="35"/>
      <c r="E941" s="199" t="s">
        <v>15</v>
      </c>
      <c r="F941" s="200"/>
      <c r="G941" s="37">
        <v>625.38</v>
      </c>
    </row>
    <row r="942" spans="1:7" ht="15" customHeight="1">
      <c r="A942" s="34"/>
      <c r="B942" s="35"/>
      <c r="C942" s="35"/>
      <c r="D942" s="35"/>
      <c r="E942" s="199" t="s">
        <v>16</v>
      </c>
      <c r="F942" s="200"/>
      <c r="G942" s="37">
        <v>806.74</v>
      </c>
    </row>
    <row r="943" spans="1:7" ht="10.15" customHeight="1">
      <c r="A943" s="34"/>
      <c r="B943" s="35"/>
      <c r="C943" s="201"/>
      <c r="D943" s="201"/>
      <c r="E943" s="35"/>
      <c r="F943" s="35"/>
      <c r="G943" s="38"/>
    </row>
    <row r="944" spans="1:7" ht="19.899999999999999" customHeight="1">
      <c r="A944" s="169" t="s">
        <v>870</v>
      </c>
      <c r="B944" s="170"/>
      <c r="C944" s="170"/>
      <c r="D944" s="170"/>
      <c r="E944" s="170"/>
      <c r="F944" s="170"/>
      <c r="G944" s="171"/>
    </row>
    <row r="945" spans="1:7" ht="15" customHeight="1">
      <c r="A945" s="172" t="s">
        <v>17</v>
      </c>
      <c r="B945" s="173"/>
      <c r="C945" s="1" t="s">
        <v>1</v>
      </c>
      <c r="D945" s="1" t="s">
        <v>2</v>
      </c>
      <c r="E945" s="1" t="s">
        <v>3</v>
      </c>
      <c r="F945" s="1" t="s">
        <v>4</v>
      </c>
      <c r="G945" s="31" t="s">
        <v>5</v>
      </c>
    </row>
    <row r="946" spans="1:7" ht="19.899999999999999" customHeight="1">
      <c r="A946" s="32" t="s">
        <v>393</v>
      </c>
      <c r="B946" s="3" t="s">
        <v>394</v>
      </c>
      <c r="C946" s="2" t="s">
        <v>8</v>
      </c>
      <c r="D946" s="2" t="s">
        <v>44</v>
      </c>
      <c r="E946" s="4">
        <v>1</v>
      </c>
      <c r="F946" s="5">
        <v>136.26</v>
      </c>
      <c r="G946" s="33">
        <v>136.26</v>
      </c>
    </row>
    <row r="947" spans="1:7" ht="28.9" customHeight="1">
      <c r="A947" s="32" t="s">
        <v>389</v>
      </c>
      <c r="B947" s="3" t="s">
        <v>390</v>
      </c>
      <c r="C947" s="2" t="s">
        <v>8</v>
      </c>
      <c r="D947" s="2" t="s">
        <v>44</v>
      </c>
      <c r="E947" s="4">
        <v>6</v>
      </c>
      <c r="F947" s="5">
        <v>15.48</v>
      </c>
      <c r="G947" s="33">
        <v>92.88</v>
      </c>
    </row>
    <row r="948" spans="1:7" ht="15" customHeight="1">
      <c r="A948" s="34"/>
      <c r="B948" s="35"/>
      <c r="C948" s="35"/>
      <c r="D948" s="35"/>
      <c r="E948" s="174" t="s">
        <v>28</v>
      </c>
      <c r="F948" s="175"/>
      <c r="G948" s="36">
        <v>229.14</v>
      </c>
    </row>
    <row r="949" spans="1:7" ht="15" customHeight="1">
      <c r="A949" s="172" t="s">
        <v>0</v>
      </c>
      <c r="B949" s="173"/>
      <c r="C949" s="1" t="s">
        <v>1</v>
      </c>
      <c r="D949" s="1" t="s">
        <v>2</v>
      </c>
      <c r="E949" s="1" t="s">
        <v>3</v>
      </c>
      <c r="F949" s="1" t="s">
        <v>4</v>
      </c>
      <c r="G949" s="31" t="s">
        <v>5</v>
      </c>
    </row>
    <row r="950" spans="1:7" ht="19.899999999999999" customHeight="1">
      <c r="A950" s="32" t="s">
        <v>277</v>
      </c>
      <c r="B950" s="3" t="s">
        <v>227</v>
      </c>
      <c r="C950" s="2" t="s">
        <v>8</v>
      </c>
      <c r="D950" s="2" t="s">
        <v>12</v>
      </c>
      <c r="E950" s="4">
        <v>0.94850000000000001</v>
      </c>
      <c r="F950" s="5">
        <v>20.7</v>
      </c>
      <c r="G950" s="33">
        <v>19.633949999999999</v>
      </c>
    </row>
    <row r="951" spans="1:7" ht="15" customHeight="1">
      <c r="A951" s="32" t="s">
        <v>118</v>
      </c>
      <c r="B951" s="3" t="s">
        <v>32</v>
      </c>
      <c r="C951" s="2" t="s">
        <v>8</v>
      </c>
      <c r="D951" s="2" t="s">
        <v>12</v>
      </c>
      <c r="E951" s="4">
        <v>0.29880000000000001</v>
      </c>
      <c r="F951" s="5">
        <v>17.09</v>
      </c>
      <c r="G951" s="33">
        <v>5.1064920000000003</v>
      </c>
    </row>
    <row r="952" spans="1:7" ht="15" customHeight="1">
      <c r="A952" s="34"/>
      <c r="B952" s="35"/>
      <c r="C952" s="35"/>
      <c r="D952" s="35"/>
      <c r="E952" s="174" t="s">
        <v>13</v>
      </c>
      <c r="F952" s="175"/>
      <c r="G952" s="36">
        <v>24.74</v>
      </c>
    </row>
    <row r="953" spans="1:7" ht="15" customHeight="1">
      <c r="A953" s="34"/>
      <c r="B953" s="35"/>
      <c r="C953" s="35"/>
      <c r="D953" s="35"/>
      <c r="E953" s="199" t="s">
        <v>14</v>
      </c>
      <c r="F953" s="200"/>
      <c r="G953" s="37">
        <v>253.87</v>
      </c>
    </row>
    <row r="954" spans="1:7" ht="15" customHeight="1">
      <c r="A954" s="34"/>
      <c r="B954" s="35"/>
      <c r="C954" s="35"/>
      <c r="D954" s="35"/>
      <c r="E954" s="199" t="s">
        <v>15</v>
      </c>
      <c r="F954" s="200"/>
      <c r="G954" s="37">
        <v>253.87</v>
      </c>
    </row>
    <row r="955" spans="1:7" ht="15" customHeight="1">
      <c r="A955" s="34"/>
      <c r="B955" s="35"/>
      <c r="C955" s="35"/>
      <c r="D955" s="35"/>
      <c r="E955" s="199" t="s">
        <v>16</v>
      </c>
      <c r="F955" s="200"/>
      <c r="G955" s="37">
        <v>327.49</v>
      </c>
    </row>
    <row r="956" spans="1:7" ht="10.15" customHeight="1">
      <c r="A956" s="34"/>
      <c r="B956" s="35"/>
      <c r="C956" s="201"/>
      <c r="D956" s="201"/>
      <c r="E956" s="35"/>
      <c r="F956" s="35"/>
      <c r="G956" s="38"/>
    </row>
    <row r="957" spans="1:7" ht="19.899999999999999" customHeight="1">
      <c r="A957" s="169" t="s">
        <v>871</v>
      </c>
      <c r="B957" s="170"/>
      <c r="C957" s="170"/>
      <c r="D957" s="170"/>
      <c r="E957" s="170"/>
      <c r="F957" s="170"/>
      <c r="G957" s="171"/>
    </row>
    <row r="958" spans="1:7" ht="15" customHeight="1">
      <c r="A958" s="172" t="s">
        <v>17</v>
      </c>
      <c r="B958" s="173"/>
      <c r="C958" s="1" t="s">
        <v>1</v>
      </c>
      <c r="D958" s="1" t="s">
        <v>2</v>
      </c>
      <c r="E958" s="1" t="s">
        <v>3</v>
      </c>
      <c r="F958" s="1" t="s">
        <v>4</v>
      </c>
      <c r="G958" s="31" t="s">
        <v>5</v>
      </c>
    </row>
    <row r="959" spans="1:7" ht="19.899999999999999" customHeight="1">
      <c r="A959" s="32" t="s">
        <v>395</v>
      </c>
      <c r="B959" s="3" t="s">
        <v>396</v>
      </c>
      <c r="C959" s="2" t="s">
        <v>8</v>
      </c>
      <c r="D959" s="2" t="s">
        <v>44</v>
      </c>
      <c r="E959" s="4">
        <v>1</v>
      </c>
      <c r="F959" s="5">
        <v>156.24</v>
      </c>
      <c r="G959" s="33">
        <v>156.24</v>
      </c>
    </row>
    <row r="960" spans="1:7" ht="28.9" customHeight="1">
      <c r="A960" s="32" t="s">
        <v>389</v>
      </c>
      <c r="B960" s="3" t="s">
        <v>390</v>
      </c>
      <c r="C960" s="2" t="s">
        <v>8</v>
      </c>
      <c r="D960" s="2" t="s">
        <v>44</v>
      </c>
      <c r="E960" s="4">
        <v>6</v>
      </c>
      <c r="F960" s="5">
        <v>15.48</v>
      </c>
      <c r="G960" s="33">
        <v>92.88</v>
      </c>
    </row>
    <row r="961" spans="1:7" ht="15" customHeight="1">
      <c r="A961" s="34"/>
      <c r="B961" s="35"/>
      <c r="C961" s="35"/>
      <c r="D961" s="35"/>
      <c r="E961" s="174" t="s">
        <v>28</v>
      </c>
      <c r="F961" s="175"/>
      <c r="G961" s="36">
        <v>249.12</v>
      </c>
    </row>
    <row r="962" spans="1:7" ht="15" customHeight="1">
      <c r="A962" s="172" t="s">
        <v>0</v>
      </c>
      <c r="B962" s="173"/>
      <c r="C962" s="1" t="s">
        <v>1</v>
      </c>
      <c r="D962" s="1" t="s">
        <v>2</v>
      </c>
      <c r="E962" s="1" t="s">
        <v>3</v>
      </c>
      <c r="F962" s="1" t="s">
        <v>4</v>
      </c>
      <c r="G962" s="31" t="s">
        <v>5</v>
      </c>
    </row>
    <row r="963" spans="1:7" ht="19.899999999999999" customHeight="1">
      <c r="A963" s="32" t="s">
        <v>277</v>
      </c>
      <c r="B963" s="3" t="s">
        <v>227</v>
      </c>
      <c r="C963" s="2" t="s">
        <v>8</v>
      </c>
      <c r="D963" s="2" t="s">
        <v>12</v>
      </c>
      <c r="E963" s="4">
        <v>0.94850000000000001</v>
      </c>
      <c r="F963" s="5">
        <v>20.7</v>
      </c>
      <c r="G963" s="33">
        <v>19.633949999999999</v>
      </c>
    </row>
    <row r="964" spans="1:7" ht="15" customHeight="1">
      <c r="A964" s="32" t="s">
        <v>118</v>
      </c>
      <c r="B964" s="3" t="s">
        <v>32</v>
      </c>
      <c r="C964" s="2" t="s">
        <v>8</v>
      </c>
      <c r="D964" s="2" t="s">
        <v>12</v>
      </c>
      <c r="E964" s="4">
        <v>0.29880000000000001</v>
      </c>
      <c r="F964" s="5">
        <v>17.09</v>
      </c>
      <c r="G964" s="33">
        <v>5.1064920000000003</v>
      </c>
    </row>
    <row r="965" spans="1:7" ht="15" customHeight="1">
      <c r="A965" s="34"/>
      <c r="B965" s="35"/>
      <c r="C965" s="35"/>
      <c r="D965" s="35"/>
      <c r="E965" s="174" t="s">
        <v>13</v>
      </c>
      <c r="F965" s="175"/>
      <c r="G965" s="36">
        <v>24.74</v>
      </c>
    </row>
    <row r="966" spans="1:7" ht="15" customHeight="1">
      <c r="A966" s="34"/>
      <c r="B966" s="35"/>
      <c r="C966" s="35"/>
      <c r="D966" s="35"/>
      <c r="E966" s="199" t="s">
        <v>14</v>
      </c>
      <c r="F966" s="200"/>
      <c r="G966" s="37">
        <v>273.85000000000002</v>
      </c>
    </row>
    <row r="967" spans="1:7" ht="15" customHeight="1">
      <c r="A967" s="34"/>
      <c r="B967" s="35"/>
      <c r="C967" s="35"/>
      <c r="D967" s="35"/>
      <c r="E967" s="199" t="s">
        <v>15</v>
      </c>
      <c r="F967" s="200"/>
      <c r="G967" s="37">
        <v>273.85000000000002</v>
      </c>
    </row>
    <row r="968" spans="1:7" ht="15" customHeight="1">
      <c r="A968" s="34"/>
      <c r="B968" s="35"/>
      <c r="C968" s="35"/>
      <c r="D968" s="35"/>
      <c r="E968" s="199" t="s">
        <v>16</v>
      </c>
      <c r="F968" s="200"/>
      <c r="G968" s="37">
        <v>353.27</v>
      </c>
    </row>
    <row r="969" spans="1:7" ht="10.15" customHeight="1">
      <c r="A969" s="34"/>
      <c r="B969" s="35"/>
      <c r="C969" s="201"/>
      <c r="D969" s="201"/>
      <c r="E969" s="35"/>
      <c r="F969" s="35"/>
      <c r="G969" s="38"/>
    </row>
    <row r="970" spans="1:7" ht="19.899999999999999" customHeight="1">
      <c r="A970" s="169" t="s">
        <v>872</v>
      </c>
      <c r="B970" s="170"/>
      <c r="C970" s="170"/>
      <c r="D970" s="170"/>
      <c r="E970" s="170"/>
      <c r="F970" s="170"/>
      <c r="G970" s="171"/>
    </row>
    <row r="971" spans="1:7" ht="15" customHeight="1">
      <c r="A971" s="172" t="s">
        <v>17</v>
      </c>
      <c r="B971" s="173"/>
      <c r="C971" s="1" t="s">
        <v>1</v>
      </c>
      <c r="D971" s="1" t="s">
        <v>2</v>
      </c>
      <c r="E971" s="1" t="s">
        <v>3</v>
      </c>
      <c r="F971" s="1" t="s">
        <v>4</v>
      </c>
      <c r="G971" s="31" t="s">
        <v>5</v>
      </c>
    </row>
    <row r="972" spans="1:7" ht="15" customHeight="1">
      <c r="A972" s="32" t="s">
        <v>278</v>
      </c>
      <c r="B972" s="3" t="s">
        <v>279</v>
      </c>
      <c r="C972" s="2" t="s">
        <v>20</v>
      </c>
      <c r="D972" s="2" t="s">
        <v>147</v>
      </c>
      <c r="E972" s="4">
        <v>0.56000000000000005</v>
      </c>
      <c r="F972" s="5">
        <v>0.21</v>
      </c>
      <c r="G972" s="33">
        <v>0.1176</v>
      </c>
    </row>
    <row r="973" spans="1:7" ht="15" customHeight="1">
      <c r="A973" s="32" t="s">
        <v>397</v>
      </c>
      <c r="B973" s="3" t="s">
        <v>398</v>
      </c>
      <c r="C973" s="2" t="s">
        <v>20</v>
      </c>
      <c r="D973" s="2" t="s">
        <v>44</v>
      </c>
      <c r="E973" s="4">
        <v>1</v>
      </c>
      <c r="F973" s="5">
        <v>58.35</v>
      </c>
      <c r="G973" s="33">
        <v>58.35</v>
      </c>
    </row>
    <row r="974" spans="1:7" ht="15" customHeight="1">
      <c r="A974" s="34"/>
      <c r="B974" s="35"/>
      <c r="C974" s="35"/>
      <c r="D974" s="35"/>
      <c r="E974" s="174" t="s">
        <v>28</v>
      </c>
      <c r="F974" s="175"/>
      <c r="G974" s="36">
        <v>58.47</v>
      </c>
    </row>
    <row r="975" spans="1:7" ht="15" customHeight="1">
      <c r="A975" s="172" t="s">
        <v>0</v>
      </c>
      <c r="B975" s="173"/>
      <c r="C975" s="1" t="s">
        <v>1</v>
      </c>
      <c r="D975" s="1" t="s">
        <v>2</v>
      </c>
      <c r="E975" s="1" t="s">
        <v>3</v>
      </c>
      <c r="F975" s="1" t="s">
        <v>4</v>
      </c>
      <c r="G975" s="31" t="s">
        <v>5</v>
      </c>
    </row>
    <row r="976" spans="1:7" ht="19.899999999999999" customHeight="1">
      <c r="A976" s="32" t="s">
        <v>224</v>
      </c>
      <c r="B976" s="3" t="s">
        <v>225</v>
      </c>
      <c r="C976" s="2" t="s">
        <v>20</v>
      </c>
      <c r="D976" s="2" t="s">
        <v>12</v>
      </c>
      <c r="E976" s="4">
        <v>0.5</v>
      </c>
      <c r="F976" s="5">
        <v>16.989999999999998</v>
      </c>
      <c r="G976" s="33">
        <v>8.4949999999999992</v>
      </c>
    </row>
    <row r="977" spans="1:7" ht="19.899999999999999" customHeight="1">
      <c r="A977" s="32" t="s">
        <v>226</v>
      </c>
      <c r="B977" s="3" t="s">
        <v>227</v>
      </c>
      <c r="C977" s="2" t="s">
        <v>20</v>
      </c>
      <c r="D977" s="2" t="s">
        <v>12</v>
      </c>
      <c r="E977" s="4">
        <v>0.5</v>
      </c>
      <c r="F977" s="5">
        <v>20.7</v>
      </c>
      <c r="G977" s="33">
        <v>10.35</v>
      </c>
    </row>
    <row r="978" spans="1:7" ht="15" customHeight="1">
      <c r="A978" s="34"/>
      <c r="B978" s="35"/>
      <c r="C978" s="35"/>
      <c r="D978" s="35"/>
      <c r="E978" s="174" t="s">
        <v>13</v>
      </c>
      <c r="F978" s="175"/>
      <c r="G978" s="36">
        <v>18.850000000000001</v>
      </c>
    </row>
    <row r="979" spans="1:7" ht="15" customHeight="1">
      <c r="A979" s="34"/>
      <c r="B979" s="35"/>
      <c r="C979" s="35"/>
      <c r="D979" s="35"/>
      <c r="E979" s="199" t="s">
        <v>14</v>
      </c>
      <c r="F979" s="200"/>
      <c r="G979" s="37">
        <v>77.319999999999993</v>
      </c>
    </row>
    <row r="980" spans="1:7" ht="15" customHeight="1">
      <c r="A980" s="34"/>
      <c r="B980" s="35"/>
      <c r="C980" s="35"/>
      <c r="D980" s="35"/>
      <c r="E980" s="199" t="s">
        <v>15</v>
      </c>
      <c r="F980" s="200"/>
      <c r="G980" s="37">
        <v>77.319999999999993</v>
      </c>
    </row>
    <row r="981" spans="1:7" ht="15" customHeight="1">
      <c r="A981" s="34"/>
      <c r="B981" s="35"/>
      <c r="C981" s="35"/>
      <c r="D981" s="35"/>
      <c r="E981" s="199" t="s">
        <v>16</v>
      </c>
      <c r="F981" s="200"/>
      <c r="G981" s="37">
        <v>99.74</v>
      </c>
    </row>
    <row r="982" spans="1:7" ht="10.15" customHeight="1">
      <c r="A982" s="34"/>
      <c r="B982" s="35"/>
      <c r="C982" s="201"/>
      <c r="D982" s="201"/>
      <c r="E982" s="35"/>
      <c r="F982" s="35"/>
      <c r="G982" s="38"/>
    </row>
    <row r="983" spans="1:7" ht="19.899999999999999" customHeight="1">
      <c r="A983" s="169" t="s">
        <v>873</v>
      </c>
      <c r="B983" s="170"/>
      <c r="C983" s="170"/>
      <c r="D983" s="170"/>
      <c r="E983" s="170"/>
      <c r="F983" s="170"/>
      <c r="G983" s="171"/>
    </row>
    <row r="984" spans="1:7" ht="15" customHeight="1">
      <c r="A984" s="172" t="s">
        <v>17</v>
      </c>
      <c r="B984" s="173"/>
      <c r="C984" s="1" t="s">
        <v>1</v>
      </c>
      <c r="D984" s="1" t="s">
        <v>2</v>
      </c>
      <c r="E984" s="1" t="s">
        <v>3</v>
      </c>
      <c r="F984" s="1" t="s">
        <v>4</v>
      </c>
      <c r="G984" s="31" t="s">
        <v>5</v>
      </c>
    </row>
    <row r="985" spans="1:7" ht="15" customHeight="1">
      <c r="A985" s="32" t="s">
        <v>399</v>
      </c>
      <c r="B985" s="3" t="s">
        <v>400</v>
      </c>
      <c r="C985" s="2" t="s">
        <v>20</v>
      </c>
      <c r="D985" s="2" t="s">
        <v>27</v>
      </c>
      <c r="E985" s="4">
        <v>1.05</v>
      </c>
      <c r="F985" s="5">
        <v>12.54</v>
      </c>
      <c r="G985" s="33">
        <v>13.167</v>
      </c>
    </row>
    <row r="986" spans="1:7" ht="15" customHeight="1">
      <c r="A986" s="32" t="s">
        <v>401</v>
      </c>
      <c r="B986" s="3" t="s">
        <v>402</v>
      </c>
      <c r="C986" s="2" t="s">
        <v>20</v>
      </c>
      <c r="D986" s="2" t="s">
        <v>147</v>
      </c>
      <c r="E986" s="4">
        <v>0.01</v>
      </c>
      <c r="F986" s="5">
        <v>127.12</v>
      </c>
      <c r="G986" s="33">
        <v>1.2712000000000001</v>
      </c>
    </row>
    <row r="987" spans="1:7" ht="15" customHeight="1">
      <c r="A987" s="34"/>
      <c r="B987" s="35"/>
      <c r="C987" s="35"/>
      <c r="D987" s="35"/>
      <c r="E987" s="174" t="s">
        <v>28</v>
      </c>
      <c r="F987" s="175"/>
      <c r="G987" s="36">
        <v>14.44</v>
      </c>
    </row>
    <row r="988" spans="1:7" ht="15" customHeight="1">
      <c r="A988" s="172" t="s">
        <v>0</v>
      </c>
      <c r="B988" s="173"/>
      <c r="C988" s="1" t="s">
        <v>1</v>
      </c>
      <c r="D988" s="1" t="s">
        <v>2</v>
      </c>
      <c r="E988" s="1" t="s">
        <v>3</v>
      </c>
      <c r="F988" s="1" t="s">
        <v>4</v>
      </c>
      <c r="G988" s="31" t="s">
        <v>5</v>
      </c>
    </row>
    <row r="989" spans="1:7" ht="15" customHeight="1">
      <c r="A989" s="32" t="s">
        <v>403</v>
      </c>
      <c r="B989" s="3" t="s">
        <v>404</v>
      </c>
      <c r="C989" s="2" t="s">
        <v>20</v>
      </c>
      <c r="D989" s="2" t="s">
        <v>12</v>
      </c>
      <c r="E989" s="4">
        <v>0.25</v>
      </c>
      <c r="F989" s="5">
        <v>17.5</v>
      </c>
      <c r="G989" s="33">
        <v>4.375</v>
      </c>
    </row>
    <row r="990" spans="1:7" ht="15" customHeight="1">
      <c r="A990" s="32" t="s">
        <v>405</v>
      </c>
      <c r="B990" s="3" t="s">
        <v>406</v>
      </c>
      <c r="C990" s="2" t="s">
        <v>20</v>
      </c>
      <c r="D990" s="2" t="s">
        <v>12</v>
      </c>
      <c r="E990" s="4">
        <v>0.3</v>
      </c>
      <c r="F990" s="5">
        <v>21.19</v>
      </c>
      <c r="G990" s="33">
        <v>6.3570000000000002</v>
      </c>
    </row>
    <row r="991" spans="1:7" ht="15" customHeight="1">
      <c r="A991" s="34"/>
      <c r="B991" s="35"/>
      <c r="C991" s="35"/>
      <c r="D991" s="35"/>
      <c r="E991" s="174" t="s">
        <v>13</v>
      </c>
      <c r="F991" s="175"/>
      <c r="G991" s="36">
        <v>10.74</v>
      </c>
    </row>
    <row r="992" spans="1:7" ht="15" customHeight="1">
      <c r="A992" s="34"/>
      <c r="B992" s="35"/>
      <c r="C992" s="35"/>
      <c r="D992" s="35"/>
      <c r="E992" s="199" t="s">
        <v>14</v>
      </c>
      <c r="F992" s="200"/>
      <c r="G992" s="37">
        <v>25.18</v>
      </c>
    </row>
    <row r="993" spans="1:7" ht="15" customHeight="1">
      <c r="A993" s="34"/>
      <c r="B993" s="35"/>
      <c r="C993" s="35"/>
      <c r="D993" s="35"/>
      <c r="E993" s="199" t="s">
        <v>15</v>
      </c>
      <c r="F993" s="200"/>
      <c r="G993" s="37">
        <v>25.18</v>
      </c>
    </row>
    <row r="994" spans="1:7" ht="15" customHeight="1">
      <c r="A994" s="34"/>
      <c r="B994" s="35"/>
      <c r="C994" s="35"/>
      <c r="D994" s="35"/>
      <c r="E994" s="199" t="s">
        <v>16</v>
      </c>
      <c r="F994" s="200"/>
      <c r="G994" s="37">
        <v>32.479999999999997</v>
      </c>
    </row>
    <row r="995" spans="1:7" ht="10.15" customHeight="1">
      <c r="A995" s="34"/>
      <c r="B995" s="35"/>
      <c r="C995" s="201"/>
      <c r="D995" s="201"/>
      <c r="E995" s="35"/>
      <c r="F995" s="35"/>
      <c r="G995" s="38"/>
    </row>
    <row r="996" spans="1:7" ht="19.899999999999999" customHeight="1">
      <c r="A996" s="169" t="s">
        <v>874</v>
      </c>
      <c r="B996" s="170"/>
      <c r="C996" s="170"/>
      <c r="D996" s="170"/>
      <c r="E996" s="170"/>
      <c r="F996" s="170"/>
      <c r="G996" s="171"/>
    </row>
    <row r="997" spans="1:7" ht="15" customHeight="1">
      <c r="A997" s="172" t="s">
        <v>17</v>
      </c>
      <c r="B997" s="173"/>
      <c r="C997" s="1" t="s">
        <v>1</v>
      </c>
      <c r="D997" s="1" t="s">
        <v>2</v>
      </c>
      <c r="E997" s="1" t="s">
        <v>3</v>
      </c>
      <c r="F997" s="1" t="s">
        <v>4</v>
      </c>
      <c r="G997" s="31" t="s">
        <v>5</v>
      </c>
    </row>
    <row r="998" spans="1:7" ht="15" customHeight="1">
      <c r="A998" s="32" t="s">
        <v>407</v>
      </c>
      <c r="B998" s="3" t="s">
        <v>408</v>
      </c>
      <c r="C998" s="2" t="s">
        <v>20</v>
      </c>
      <c r="D998" s="2" t="s">
        <v>409</v>
      </c>
      <c r="E998" s="4">
        <v>1</v>
      </c>
      <c r="F998" s="5">
        <v>21.98</v>
      </c>
      <c r="G998" s="33">
        <v>21.98</v>
      </c>
    </row>
    <row r="999" spans="1:7" ht="15" customHeight="1">
      <c r="A999" s="32" t="s">
        <v>53</v>
      </c>
      <c r="B999" s="3" t="s">
        <v>54</v>
      </c>
      <c r="C999" s="2" t="s">
        <v>20</v>
      </c>
      <c r="D999" s="2" t="s">
        <v>27</v>
      </c>
      <c r="E999" s="4">
        <v>0.01</v>
      </c>
      <c r="F999" s="5">
        <v>12.5</v>
      </c>
      <c r="G999" s="33">
        <v>0.125</v>
      </c>
    </row>
    <row r="1000" spans="1:7" ht="15" customHeight="1">
      <c r="A1000" s="32" t="s">
        <v>410</v>
      </c>
      <c r="B1000" s="3" t="s">
        <v>411</v>
      </c>
      <c r="C1000" s="2" t="s">
        <v>20</v>
      </c>
      <c r="D1000" s="2" t="s">
        <v>21</v>
      </c>
      <c r="E1000" s="4">
        <v>1</v>
      </c>
      <c r="F1000" s="5">
        <v>119</v>
      </c>
      <c r="G1000" s="33">
        <v>119</v>
      </c>
    </row>
    <row r="1001" spans="1:7" ht="15" customHeight="1">
      <c r="A1001" s="34"/>
      <c r="B1001" s="35"/>
      <c r="C1001" s="35"/>
      <c r="D1001" s="35"/>
      <c r="E1001" s="174" t="s">
        <v>28</v>
      </c>
      <c r="F1001" s="175"/>
      <c r="G1001" s="36">
        <v>141.11000000000001</v>
      </c>
    </row>
    <row r="1002" spans="1:7" ht="15" customHeight="1">
      <c r="A1002" s="172" t="s">
        <v>0</v>
      </c>
      <c r="B1002" s="173"/>
      <c r="C1002" s="1" t="s">
        <v>1</v>
      </c>
      <c r="D1002" s="1" t="s">
        <v>2</v>
      </c>
      <c r="E1002" s="1" t="s">
        <v>3</v>
      </c>
      <c r="F1002" s="1" t="s">
        <v>4</v>
      </c>
      <c r="G1002" s="31" t="s">
        <v>5</v>
      </c>
    </row>
    <row r="1003" spans="1:7" ht="15" customHeight="1">
      <c r="A1003" s="32" t="s">
        <v>31</v>
      </c>
      <c r="B1003" s="3" t="s">
        <v>32</v>
      </c>
      <c r="C1003" s="2" t="s">
        <v>20</v>
      </c>
      <c r="D1003" s="2" t="s">
        <v>12</v>
      </c>
      <c r="E1003" s="4">
        <v>0.3</v>
      </c>
      <c r="F1003" s="5">
        <v>17.09</v>
      </c>
      <c r="G1003" s="33">
        <v>5.1269999999999998</v>
      </c>
    </row>
    <row r="1004" spans="1:7" ht="15" customHeight="1">
      <c r="A1004" s="32" t="s">
        <v>412</v>
      </c>
      <c r="B1004" s="3" t="s">
        <v>413</v>
      </c>
      <c r="C1004" s="2" t="s">
        <v>20</v>
      </c>
      <c r="D1004" s="2" t="s">
        <v>12</v>
      </c>
      <c r="E1004" s="4">
        <v>0.3</v>
      </c>
      <c r="F1004" s="5">
        <v>20.88</v>
      </c>
      <c r="G1004" s="33">
        <v>6.2640000000000002</v>
      </c>
    </row>
    <row r="1005" spans="1:7" ht="15" customHeight="1">
      <c r="A1005" s="34"/>
      <c r="B1005" s="35"/>
      <c r="C1005" s="35"/>
      <c r="D1005" s="35"/>
      <c r="E1005" s="174" t="s">
        <v>13</v>
      </c>
      <c r="F1005" s="175"/>
      <c r="G1005" s="36">
        <v>11.39</v>
      </c>
    </row>
    <row r="1006" spans="1:7" ht="15" customHeight="1">
      <c r="A1006" s="34"/>
      <c r="B1006" s="35"/>
      <c r="C1006" s="35"/>
      <c r="D1006" s="35"/>
      <c r="E1006" s="199" t="s">
        <v>14</v>
      </c>
      <c r="F1006" s="200"/>
      <c r="G1006" s="37">
        <v>152.5</v>
      </c>
    </row>
    <row r="1007" spans="1:7" ht="15" customHeight="1">
      <c r="A1007" s="34"/>
      <c r="B1007" s="35"/>
      <c r="C1007" s="35"/>
      <c r="D1007" s="35"/>
      <c r="E1007" s="199" t="s">
        <v>15</v>
      </c>
      <c r="F1007" s="200"/>
      <c r="G1007" s="37">
        <v>152.5</v>
      </c>
    </row>
    <row r="1008" spans="1:7" ht="15" customHeight="1">
      <c r="A1008" s="34"/>
      <c r="B1008" s="35"/>
      <c r="C1008" s="35"/>
      <c r="D1008" s="35"/>
      <c r="E1008" s="199" t="s">
        <v>16</v>
      </c>
      <c r="F1008" s="200"/>
      <c r="G1008" s="37">
        <v>196.73</v>
      </c>
    </row>
    <row r="1009" spans="1:7" ht="10.15" customHeight="1">
      <c r="A1009" s="34"/>
      <c r="B1009" s="35"/>
      <c r="C1009" s="201"/>
      <c r="D1009" s="201"/>
      <c r="E1009" s="35"/>
      <c r="F1009" s="35"/>
      <c r="G1009" s="38"/>
    </row>
    <row r="1010" spans="1:7" ht="19.899999999999999" customHeight="1">
      <c r="A1010" s="169" t="s">
        <v>875</v>
      </c>
      <c r="B1010" s="170"/>
      <c r="C1010" s="170"/>
      <c r="D1010" s="170"/>
      <c r="E1010" s="170"/>
      <c r="F1010" s="170"/>
      <c r="G1010" s="171"/>
    </row>
    <row r="1011" spans="1:7" ht="15" customHeight="1">
      <c r="A1011" s="172" t="s">
        <v>17</v>
      </c>
      <c r="B1011" s="173"/>
      <c r="C1011" s="1" t="s">
        <v>1</v>
      </c>
      <c r="D1011" s="1" t="s">
        <v>2</v>
      </c>
      <c r="E1011" s="1" t="s">
        <v>3</v>
      </c>
      <c r="F1011" s="1" t="s">
        <v>4</v>
      </c>
      <c r="G1011" s="31" t="s">
        <v>5</v>
      </c>
    </row>
    <row r="1012" spans="1:7" ht="15" customHeight="1">
      <c r="A1012" s="32" t="s">
        <v>414</v>
      </c>
      <c r="B1012" s="3" t="s">
        <v>415</v>
      </c>
      <c r="C1012" s="2" t="s">
        <v>20</v>
      </c>
      <c r="D1012" s="2" t="s">
        <v>44</v>
      </c>
      <c r="E1012" s="4">
        <v>1</v>
      </c>
      <c r="F1012" s="5">
        <v>26.35</v>
      </c>
      <c r="G1012" s="33">
        <v>26.35</v>
      </c>
    </row>
    <row r="1013" spans="1:7" ht="15" customHeight="1">
      <c r="A1013" s="34"/>
      <c r="B1013" s="35"/>
      <c r="C1013" s="35"/>
      <c r="D1013" s="35"/>
      <c r="E1013" s="174" t="s">
        <v>28</v>
      </c>
      <c r="F1013" s="175"/>
      <c r="G1013" s="36">
        <v>26.35</v>
      </c>
    </row>
    <row r="1014" spans="1:7" ht="15" customHeight="1">
      <c r="A1014" s="172" t="s">
        <v>0</v>
      </c>
      <c r="B1014" s="173"/>
      <c r="C1014" s="1" t="s">
        <v>1</v>
      </c>
      <c r="D1014" s="1" t="s">
        <v>2</v>
      </c>
      <c r="E1014" s="1" t="s">
        <v>3</v>
      </c>
      <c r="F1014" s="1" t="s">
        <v>4</v>
      </c>
      <c r="G1014" s="31" t="s">
        <v>5</v>
      </c>
    </row>
    <row r="1015" spans="1:7" ht="15" customHeight="1">
      <c r="A1015" s="32" t="s">
        <v>123</v>
      </c>
      <c r="B1015" s="3" t="s">
        <v>124</v>
      </c>
      <c r="C1015" s="2" t="s">
        <v>20</v>
      </c>
      <c r="D1015" s="2" t="s">
        <v>12</v>
      </c>
      <c r="E1015" s="4">
        <v>0.2</v>
      </c>
      <c r="F1015" s="5">
        <v>17.13</v>
      </c>
      <c r="G1015" s="33">
        <v>3.4260000000000002</v>
      </c>
    </row>
    <row r="1016" spans="1:7" ht="15" customHeight="1">
      <c r="A1016" s="32" t="s">
        <v>80</v>
      </c>
      <c r="B1016" s="3" t="s">
        <v>81</v>
      </c>
      <c r="C1016" s="2" t="s">
        <v>20</v>
      </c>
      <c r="D1016" s="2" t="s">
        <v>12</v>
      </c>
      <c r="E1016" s="4">
        <v>0.2</v>
      </c>
      <c r="F1016" s="5">
        <v>21.31</v>
      </c>
      <c r="G1016" s="33">
        <v>4.2619999999999996</v>
      </c>
    </row>
    <row r="1017" spans="1:7" ht="15" customHeight="1">
      <c r="A1017" s="34"/>
      <c r="B1017" s="35"/>
      <c r="C1017" s="35"/>
      <c r="D1017" s="35"/>
      <c r="E1017" s="174" t="s">
        <v>13</v>
      </c>
      <c r="F1017" s="175"/>
      <c r="G1017" s="36">
        <v>7.69</v>
      </c>
    </row>
    <row r="1018" spans="1:7" ht="15" customHeight="1">
      <c r="A1018" s="34"/>
      <c r="B1018" s="35"/>
      <c r="C1018" s="35"/>
      <c r="D1018" s="35"/>
      <c r="E1018" s="199" t="s">
        <v>14</v>
      </c>
      <c r="F1018" s="200"/>
      <c r="G1018" s="37">
        <v>34.04</v>
      </c>
    </row>
    <row r="1019" spans="1:7" ht="15" customHeight="1">
      <c r="A1019" s="34"/>
      <c r="B1019" s="35"/>
      <c r="C1019" s="35"/>
      <c r="D1019" s="35"/>
      <c r="E1019" s="199" t="s">
        <v>15</v>
      </c>
      <c r="F1019" s="200"/>
      <c r="G1019" s="37">
        <v>34.04</v>
      </c>
    </row>
    <row r="1020" spans="1:7" ht="15" customHeight="1">
      <c r="A1020" s="34"/>
      <c r="B1020" s="35"/>
      <c r="C1020" s="35"/>
      <c r="D1020" s="35"/>
      <c r="E1020" s="199" t="s">
        <v>16</v>
      </c>
      <c r="F1020" s="200"/>
      <c r="G1020" s="37">
        <v>43.91</v>
      </c>
    </row>
    <row r="1021" spans="1:7" ht="10.15" customHeight="1">
      <c r="A1021" s="34"/>
      <c r="B1021" s="35"/>
      <c r="C1021" s="201"/>
      <c r="D1021" s="201"/>
      <c r="E1021" s="35"/>
      <c r="F1021" s="35"/>
      <c r="G1021" s="38"/>
    </row>
    <row r="1022" spans="1:7" ht="19.899999999999999" customHeight="1">
      <c r="A1022" s="169" t="s">
        <v>876</v>
      </c>
      <c r="B1022" s="170"/>
      <c r="C1022" s="170"/>
      <c r="D1022" s="170"/>
      <c r="E1022" s="170"/>
      <c r="F1022" s="170"/>
      <c r="G1022" s="171"/>
    </row>
    <row r="1023" spans="1:7" ht="15" customHeight="1">
      <c r="A1023" s="172" t="s">
        <v>17</v>
      </c>
      <c r="B1023" s="173"/>
      <c r="C1023" s="1" t="s">
        <v>1</v>
      </c>
      <c r="D1023" s="1" t="s">
        <v>2</v>
      </c>
      <c r="E1023" s="1" t="s">
        <v>3</v>
      </c>
      <c r="F1023" s="1" t="s">
        <v>4</v>
      </c>
      <c r="G1023" s="31" t="s">
        <v>5</v>
      </c>
    </row>
    <row r="1024" spans="1:7" ht="15" customHeight="1">
      <c r="A1024" s="32" t="s">
        <v>416</v>
      </c>
      <c r="B1024" s="3" t="s">
        <v>417</v>
      </c>
      <c r="C1024" s="2" t="s">
        <v>20</v>
      </c>
      <c r="D1024" s="2" t="s">
        <v>44</v>
      </c>
      <c r="E1024" s="4">
        <v>1</v>
      </c>
      <c r="F1024" s="5">
        <v>205</v>
      </c>
      <c r="G1024" s="33">
        <v>205</v>
      </c>
    </row>
    <row r="1025" spans="1:7" ht="15" customHeight="1">
      <c r="A1025" s="34"/>
      <c r="B1025" s="35"/>
      <c r="C1025" s="35"/>
      <c r="D1025" s="35"/>
      <c r="E1025" s="174" t="s">
        <v>28</v>
      </c>
      <c r="F1025" s="175"/>
      <c r="G1025" s="36">
        <v>205</v>
      </c>
    </row>
    <row r="1026" spans="1:7" ht="15" customHeight="1">
      <c r="A1026" s="172" t="s">
        <v>0</v>
      </c>
      <c r="B1026" s="173"/>
      <c r="C1026" s="1" t="s">
        <v>1</v>
      </c>
      <c r="D1026" s="1" t="s">
        <v>2</v>
      </c>
      <c r="E1026" s="1" t="s">
        <v>3</v>
      </c>
      <c r="F1026" s="1" t="s">
        <v>4</v>
      </c>
      <c r="G1026" s="31" t="s">
        <v>5</v>
      </c>
    </row>
    <row r="1027" spans="1:7" ht="15" customHeight="1">
      <c r="A1027" s="32" t="s">
        <v>123</v>
      </c>
      <c r="B1027" s="3" t="s">
        <v>124</v>
      </c>
      <c r="C1027" s="2" t="s">
        <v>20</v>
      </c>
      <c r="D1027" s="2" t="s">
        <v>12</v>
      </c>
      <c r="E1027" s="4">
        <v>0.5</v>
      </c>
      <c r="F1027" s="5">
        <v>17.13</v>
      </c>
      <c r="G1027" s="33">
        <v>8.5649999999999995</v>
      </c>
    </row>
    <row r="1028" spans="1:7" ht="15" customHeight="1">
      <c r="A1028" s="32" t="s">
        <v>80</v>
      </c>
      <c r="B1028" s="3" t="s">
        <v>81</v>
      </c>
      <c r="C1028" s="2" t="s">
        <v>20</v>
      </c>
      <c r="D1028" s="2" t="s">
        <v>12</v>
      </c>
      <c r="E1028" s="4">
        <v>0.5</v>
      </c>
      <c r="F1028" s="5">
        <v>21.31</v>
      </c>
      <c r="G1028" s="33">
        <v>10.654999999999999</v>
      </c>
    </row>
    <row r="1029" spans="1:7" ht="15" customHeight="1">
      <c r="A1029" s="34"/>
      <c r="B1029" s="35"/>
      <c r="C1029" s="35"/>
      <c r="D1029" s="35"/>
      <c r="E1029" s="174" t="s">
        <v>13</v>
      </c>
      <c r="F1029" s="175"/>
      <c r="G1029" s="36">
        <v>19.23</v>
      </c>
    </row>
    <row r="1030" spans="1:7" ht="15" customHeight="1">
      <c r="A1030" s="34"/>
      <c r="B1030" s="35"/>
      <c r="C1030" s="35"/>
      <c r="D1030" s="35"/>
      <c r="E1030" s="199" t="s">
        <v>14</v>
      </c>
      <c r="F1030" s="200"/>
      <c r="G1030" s="37">
        <v>224.23</v>
      </c>
    </row>
    <row r="1031" spans="1:7" ht="15" customHeight="1">
      <c r="A1031" s="34"/>
      <c r="B1031" s="35"/>
      <c r="C1031" s="35"/>
      <c r="D1031" s="35"/>
      <c r="E1031" s="199" t="s">
        <v>15</v>
      </c>
      <c r="F1031" s="200"/>
      <c r="G1031" s="37">
        <v>224.23</v>
      </c>
    </row>
    <row r="1032" spans="1:7" ht="15" customHeight="1">
      <c r="A1032" s="34"/>
      <c r="B1032" s="35"/>
      <c r="C1032" s="35"/>
      <c r="D1032" s="35"/>
      <c r="E1032" s="199" t="s">
        <v>16</v>
      </c>
      <c r="F1032" s="200"/>
      <c r="G1032" s="37">
        <v>289.26</v>
      </c>
    </row>
    <row r="1033" spans="1:7" ht="10.15" customHeight="1">
      <c r="A1033" s="34"/>
      <c r="B1033" s="35"/>
      <c r="C1033" s="201"/>
      <c r="D1033" s="201"/>
      <c r="E1033" s="35"/>
      <c r="F1033" s="35"/>
      <c r="G1033" s="38"/>
    </row>
    <row r="1034" spans="1:7" ht="19.899999999999999" customHeight="1">
      <c r="A1034" s="169" t="s">
        <v>877</v>
      </c>
      <c r="B1034" s="170"/>
      <c r="C1034" s="170"/>
      <c r="D1034" s="170"/>
      <c r="E1034" s="170"/>
      <c r="F1034" s="170"/>
      <c r="G1034" s="171"/>
    </row>
    <row r="1035" spans="1:7" ht="15" customHeight="1">
      <c r="A1035" s="172" t="s">
        <v>0</v>
      </c>
      <c r="B1035" s="173"/>
      <c r="C1035" s="1" t="s">
        <v>1</v>
      </c>
      <c r="D1035" s="1" t="s">
        <v>2</v>
      </c>
      <c r="E1035" s="1" t="s">
        <v>3</v>
      </c>
      <c r="F1035" s="1" t="s">
        <v>4</v>
      </c>
      <c r="G1035" s="31" t="s">
        <v>5</v>
      </c>
    </row>
    <row r="1036" spans="1:7" ht="15" customHeight="1">
      <c r="A1036" s="32" t="s">
        <v>31</v>
      </c>
      <c r="B1036" s="3" t="s">
        <v>32</v>
      </c>
      <c r="C1036" s="2" t="s">
        <v>20</v>
      </c>
      <c r="D1036" s="2" t="s">
        <v>12</v>
      </c>
      <c r="E1036" s="4">
        <v>0.4</v>
      </c>
      <c r="F1036" s="5">
        <v>17.09</v>
      </c>
      <c r="G1036" s="33">
        <v>6.8360000000000003</v>
      </c>
    </row>
    <row r="1037" spans="1:7" ht="15" customHeight="1">
      <c r="A1037" s="34"/>
      <c r="B1037" s="35"/>
      <c r="C1037" s="35"/>
      <c r="D1037" s="35"/>
      <c r="E1037" s="174" t="s">
        <v>13</v>
      </c>
      <c r="F1037" s="175"/>
      <c r="G1037" s="36">
        <v>6.84</v>
      </c>
    </row>
    <row r="1038" spans="1:7" ht="15" customHeight="1">
      <c r="A1038" s="34"/>
      <c r="B1038" s="35"/>
      <c r="C1038" s="35"/>
      <c r="D1038" s="35"/>
      <c r="E1038" s="199" t="s">
        <v>14</v>
      </c>
      <c r="F1038" s="200"/>
      <c r="G1038" s="37">
        <v>6.84</v>
      </c>
    </row>
    <row r="1039" spans="1:7" ht="15" customHeight="1">
      <c r="A1039" s="34"/>
      <c r="B1039" s="35"/>
      <c r="C1039" s="35"/>
      <c r="D1039" s="35"/>
      <c r="E1039" s="199" t="s">
        <v>15</v>
      </c>
      <c r="F1039" s="200"/>
      <c r="G1039" s="37">
        <v>6.84</v>
      </c>
    </row>
    <row r="1040" spans="1:7" ht="15" customHeight="1">
      <c r="A1040" s="34"/>
      <c r="B1040" s="35"/>
      <c r="C1040" s="35"/>
      <c r="D1040" s="35"/>
      <c r="E1040" s="199" t="s">
        <v>16</v>
      </c>
      <c r="F1040" s="200"/>
      <c r="G1040" s="37">
        <v>8.82</v>
      </c>
    </row>
    <row r="1041" spans="1:7" ht="10.15" customHeight="1">
      <c r="A1041" s="34"/>
      <c r="B1041" s="35"/>
      <c r="C1041" s="201"/>
      <c r="D1041" s="201"/>
      <c r="E1041" s="35"/>
      <c r="F1041" s="35"/>
      <c r="G1041" s="38"/>
    </row>
    <row r="1042" spans="1:7" ht="19.899999999999999" customHeight="1">
      <c r="A1042" s="169" t="s">
        <v>878</v>
      </c>
      <c r="B1042" s="170"/>
      <c r="C1042" s="170"/>
      <c r="D1042" s="170"/>
      <c r="E1042" s="170"/>
      <c r="F1042" s="170"/>
      <c r="G1042" s="171"/>
    </row>
    <row r="1043" spans="1:7" ht="15" customHeight="1">
      <c r="A1043" s="172" t="s">
        <v>17</v>
      </c>
      <c r="B1043" s="173"/>
      <c r="C1043" s="1" t="s">
        <v>1</v>
      </c>
      <c r="D1043" s="1" t="s">
        <v>2</v>
      </c>
      <c r="E1043" s="1" t="s">
        <v>3</v>
      </c>
      <c r="F1043" s="1" t="s">
        <v>4</v>
      </c>
      <c r="G1043" s="31" t="s">
        <v>5</v>
      </c>
    </row>
    <row r="1044" spans="1:7" ht="15" customHeight="1">
      <c r="A1044" s="32" t="s">
        <v>418</v>
      </c>
      <c r="B1044" s="3" t="s">
        <v>419</v>
      </c>
      <c r="C1044" s="2" t="s">
        <v>20</v>
      </c>
      <c r="D1044" s="2" t="s">
        <v>44</v>
      </c>
      <c r="E1044" s="4">
        <v>3</v>
      </c>
      <c r="F1044" s="5">
        <v>469.34</v>
      </c>
      <c r="G1044" s="33">
        <v>1408.02</v>
      </c>
    </row>
    <row r="1045" spans="1:7" ht="15" customHeight="1">
      <c r="A1045" s="34"/>
      <c r="B1045" s="35"/>
      <c r="C1045" s="35"/>
      <c r="D1045" s="35"/>
      <c r="E1045" s="174" t="s">
        <v>28</v>
      </c>
      <c r="F1045" s="175"/>
      <c r="G1045" s="36">
        <v>1408.02</v>
      </c>
    </row>
    <row r="1046" spans="1:7" ht="15" customHeight="1">
      <c r="A1046" s="172" t="s">
        <v>0</v>
      </c>
      <c r="B1046" s="173"/>
      <c r="C1046" s="1" t="s">
        <v>1</v>
      </c>
      <c r="D1046" s="1" t="s">
        <v>2</v>
      </c>
      <c r="E1046" s="1" t="s">
        <v>3</v>
      </c>
      <c r="F1046" s="1" t="s">
        <v>4</v>
      </c>
      <c r="G1046" s="31" t="s">
        <v>5</v>
      </c>
    </row>
    <row r="1047" spans="1:7" ht="15" customHeight="1">
      <c r="A1047" s="32" t="s">
        <v>188</v>
      </c>
      <c r="B1047" s="3" t="s">
        <v>189</v>
      </c>
      <c r="C1047" s="2" t="s">
        <v>20</v>
      </c>
      <c r="D1047" s="2" t="s">
        <v>21</v>
      </c>
      <c r="E1047" s="4">
        <v>6.8</v>
      </c>
      <c r="F1047" s="5">
        <v>49.19</v>
      </c>
      <c r="G1047" s="33">
        <v>334.49200000000002</v>
      </c>
    </row>
    <row r="1048" spans="1:7" ht="15" customHeight="1">
      <c r="A1048" s="32" t="s">
        <v>420</v>
      </c>
      <c r="B1048" s="3" t="s">
        <v>421</v>
      </c>
      <c r="C1048" s="2" t="s">
        <v>20</v>
      </c>
      <c r="D1048" s="2" t="s">
        <v>72</v>
      </c>
      <c r="E1048" s="4">
        <v>0.72</v>
      </c>
      <c r="F1048" s="5">
        <v>803.27</v>
      </c>
      <c r="G1048" s="33">
        <v>578.35440000000006</v>
      </c>
    </row>
    <row r="1049" spans="1:7" ht="15" customHeight="1">
      <c r="A1049" s="32" t="s">
        <v>135</v>
      </c>
      <c r="B1049" s="3" t="s">
        <v>136</v>
      </c>
      <c r="C1049" s="2" t="s">
        <v>20</v>
      </c>
      <c r="D1049" s="2" t="s">
        <v>72</v>
      </c>
      <c r="E1049" s="4">
        <v>0.17</v>
      </c>
      <c r="F1049" s="5">
        <v>51.27</v>
      </c>
      <c r="G1049" s="33">
        <v>8.7158999999999995</v>
      </c>
    </row>
    <row r="1050" spans="1:7" ht="15" customHeight="1">
      <c r="A1050" s="32" t="s">
        <v>250</v>
      </c>
      <c r="B1050" s="3" t="s">
        <v>251</v>
      </c>
      <c r="C1050" s="2" t="s">
        <v>20</v>
      </c>
      <c r="D1050" s="2" t="s">
        <v>72</v>
      </c>
      <c r="E1050" s="4">
        <v>0.17</v>
      </c>
      <c r="F1050" s="5">
        <v>92.09</v>
      </c>
      <c r="G1050" s="33">
        <v>15.6553</v>
      </c>
    </row>
    <row r="1051" spans="1:7" ht="15" customHeight="1">
      <c r="A1051" s="34"/>
      <c r="B1051" s="35"/>
      <c r="C1051" s="35"/>
      <c r="D1051" s="35"/>
      <c r="E1051" s="174" t="s">
        <v>13</v>
      </c>
      <c r="F1051" s="175"/>
      <c r="G1051" s="36">
        <v>937.22</v>
      </c>
    </row>
    <row r="1052" spans="1:7" ht="15" customHeight="1">
      <c r="A1052" s="34"/>
      <c r="B1052" s="35"/>
      <c r="C1052" s="35"/>
      <c r="D1052" s="35"/>
      <c r="E1052" s="199" t="s">
        <v>14</v>
      </c>
      <c r="F1052" s="200"/>
      <c r="G1052" s="37">
        <v>2345.2399999999998</v>
      </c>
    </row>
    <row r="1053" spans="1:7" ht="15" customHeight="1">
      <c r="A1053" s="34"/>
      <c r="B1053" s="35"/>
      <c r="C1053" s="35"/>
      <c r="D1053" s="35"/>
      <c r="E1053" s="199" t="s">
        <v>15</v>
      </c>
      <c r="F1053" s="200"/>
      <c r="G1053" s="37">
        <v>2345.2399999999998</v>
      </c>
    </row>
    <row r="1054" spans="1:7" ht="15" customHeight="1">
      <c r="A1054" s="34"/>
      <c r="B1054" s="35"/>
      <c r="C1054" s="35"/>
      <c r="D1054" s="35"/>
      <c r="E1054" s="199" t="s">
        <v>16</v>
      </c>
      <c r="F1054" s="200"/>
      <c r="G1054" s="37">
        <v>3025.36</v>
      </c>
    </row>
    <row r="1055" spans="1:7" ht="10.15" customHeight="1">
      <c r="A1055" s="34"/>
      <c r="B1055" s="35"/>
      <c r="C1055" s="201"/>
      <c r="D1055" s="201"/>
      <c r="E1055" s="35"/>
      <c r="F1055" s="35"/>
      <c r="G1055" s="38"/>
    </row>
    <row r="1056" spans="1:7" ht="19.899999999999999" customHeight="1">
      <c r="A1056" s="169" t="s">
        <v>879</v>
      </c>
      <c r="B1056" s="170"/>
      <c r="C1056" s="170"/>
      <c r="D1056" s="170"/>
      <c r="E1056" s="170"/>
      <c r="F1056" s="170"/>
      <c r="G1056" s="171"/>
    </row>
    <row r="1057" spans="1:7" ht="15" customHeight="1">
      <c r="A1057" s="172" t="s">
        <v>0</v>
      </c>
      <c r="B1057" s="173"/>
      <c r="C1057" s="1" t="s">
        <v>1</v>
      </c>
      <c r="D1057" s="1" t="s">
        <v>2</v>
      </c>
      <c r="E1057" s="1" t="s">
        <v>3</v>
      </c>
      <c r="F1057" s="1" t="s">
        <v>4</v>
      </c>
      <c r="G1057" s="31" t="s">
        <v>5</v>
      </c>
    </row>
    <row r="1058" spans="1:7" ht="15" customHeight="1">
      <c r="A1058" s="32" t="s">
        <v>256</v>
      </c>
      <c r="B1058" s="3" t="s">
        <v>257</v>
      </c>
      <c r="C1058" s="2" t="s">
        <v>20</v>
      </c>
      <c r="D1058" s="2" t="s">
        <v>21</v>
      </c>
      <c r="E1058" s="4">
        <v>1</v>
      </c>
      <c r="F1058" s="5">
        <v>68.260000000000005</v>
      </c>
      <c r="G1058" s="33">
        <v>68.260000000000005</v>
      </c>
    </row>
    <row r="1059" spans="1:7" ht="15" customHeight="1">
      <c r="A1059" s="32" t="s">
        <v>131</v>
      </c>
      <c r="B1059" s="3" t="s">
        <v>132</v>
      </c>
      <c r="C1059" s="2" t="s">
        <v>20</v>
      </c>
      <c r="D1059" s="2" t="s">
        <v>72</v>
      </c>
      <c r="E1059" s="4">
        <v>2.3E-2</v>
      </c>
      <c r="F1059" s="5">
        <v>1445.65</v>
      </c>
      <c r="G1059" s="33">
        <v>33.249949999999998</v>
      </c>
    </row>
    <row r="1060" spans="1:7" ht="15" customHeight="1">
      <c r="A1060" s="32" t="s">
        <v>186</v>
      </c>
      <c r="B1060" s="3" t="s">
        <v>187</v>
      </c>
      <c r="C1060" s="2" t="s">
        <v>20</v>
      </c>
      <c r="D1060" s="2" t="s">
        <v>21</v>
      </c>
      <c r="E1060" s="4">
        <v>2.1</v>
      </c>
      <c r="F1060" s="5">
        <v>10.89</v>
      </c>
      <c r="G1060" s="33">
        <v>22.869</v>
      </c>
    </row>
    <row r="1061" spans="1:7" ht="19.899999999999999" customHeight="1">
      <c r="A1061" s="32" t="s">
        <v>422</v>
      </c>
      <c r="B1061" s="3" t="s">
        <v>423</v>
      </c>
      <c r="C1061" s="2" t="s">
        <v>20</v>
      </c>
      <c r="D1061" s="2" t="s">
        <v>72</v>
      </c>
      <c r="E1061" s="4">
        <v>8.9999999999999993E-3</v>
      </c>
      <c r="F1061" s="5">
        <v>3238.99</v>
      </c>
      <c r="G1061" s="33">
        <v>29.15091</v>
      </c>
    </row>
    <row r="1062" spans="1:7" ht="15" customHeight="1">
      <c r="A1062" s="32" t="s">
        <v>135</v>
      </c>
      <c r="B1062" s="3" t="s">
        <v>136</v>
      </c>
      <c r="C1062" s="2" t="s">
        <v>20</v>
      </c>
      <c r="D1062" s="2" t="s">
        <v>72</v>
      </c>
      <c r="E1062" s="4">
        <v>0.09</v>
      </c>
      <c r="F1062" s="5">
        <v>51.27</v>
      </c>
      <c r="G1062" s="33">
        <v>4.6143000000000001</v>
      </c>
    </row>
    <row r="1063" spans="1:7" ht="15" customHeight="1">
      <c r="A1063" s="32" t="s">
        <v>137</v>
      </c>
      <c r="B1063" s="3" t="s">
        <v>138</v>
      </c>
      <c r="C1063" s="2" t="s">
        <v>20</v>
      </c>
      <c r="D1063" s="2" t="s">
        <v>72</v>
      </c>
      <c r="E1063" s="4">
        <v>0.09</v>
      </c>
      <c r="F1063" s="5">
        <v>673.7</v>
      </c>
      <c r="G1063" s="33">
        <v>60.633000000000003</v>
      </c>
    </row>
    <row r="1064" spans="1:7" ht="15" customHeight="1">
      <c r="A1064" s="32" t="s">
        <v>424</v>
      </c>
      <c r="B1064" s="3" t="s">
        <v>425</v>
      </c>
      <c r="C1064" s="2" t="s">
        <v>20</v>
      </c>
      <c r="D1064" s="2" t="s">
        <v>147</v>
      </c>
      <c r="E1064" s="4">
        <v>1</v>
      </c>
      <c r="F1064" s="5">
        <v>1.82</v>
      </c>
      <c r="G1064" s="33">
        <v>1.82</v>
      </c>
    </row>
    <row r="1065" spans="1:7" ht="15" customHeight="1">
      <c r="A1065" s="32" t="s">
        <v>426</v>
      </c>
      <c r="B1065" s="3" t="s">
        <v>427</v>
      </c>
      <c r="C1065" s="2" t="s">
        <v>20</v>
      </c>
      <c r="D1065" s="2" t="s">
        <v>21</v>
      </c>
      <c r="E1065" s="4">
        <v>2.1</v>
      </c>
      <c r="F1065" s="5">
        <v>14.93</v>
      </c>
      <c r="G1065" s="33">
        <v>31.353000000000002</v>
      </c>
    </row>
    <row r="1066" spans="1:7" ht="15" customHeight="1">
      <c r="A1066" s="32" t="s">
        <v>194</v>
      </c>
      <c r="B1066" s="3" t="s">
        <v>195</v>
      </c>
      <c r="C1066" s="2" t="s">
        <v>20</v>
      </c>
      <c r="D1066" s="2" t="s">
        <v>21</v>
      </c>
      <c r="E1066" s="4">
        <v>2.1</v>
      </c>
      <c r="F1066" s="5">
        <v>44.47</v>
      </c>
      <c r="G1066" s="33">
        <v>93.387</v>
      </c>
    </row>
    <row r="1067" spans="1:7" ht="15" customHeight="1">
      <c r="A1067" s="32" t="s">
        <v>250</v>
      </c>
      <c r="B1067" s="3" t="s">
        <v>251</v>
      </c>
      <c r="C1067" s="2" t="s">
        <v>20</v>
      </c>
      <c r="D1067" s="2" t="s">
        <v>72</v>
      </c>
      <c r="E1067" s="4">
        <v>0.09</v>
      </c>
      <c r="F1067" s="5">
        <v>92.09</v>
      </c>
      <c r="G1067" s="33">
        <v>8.2881</v>
      </c>
    </row>
    <row r="1068" spans="1:7" ht="15" customHeight="1">
      <c r="A1068" s="34"/>
      <c r="B1068" s="35"/>
      <c r="C1068" s="35"/>
      <c r="D1068" s="35"/>
      <c r="E1068" s="174" t="s">
        <v>13</v>
      </c>
      <c r="F1068" s="175"/>
      <c r="G1068" s="36">
        <v>353.62</v>
      </c>
    </row>
    <row r="1069" spans="1:7" ht="15" customHeight="1">
      <c r="A1069" s="34"/>
      <c r="B1069" s="35"/>
      <c r="C1069" s="35"/>
      <c r="D1069" s="35"/>
      <c r="E1069" s="199" t="s">
        <v>14</v>
      </c>
      <c r="F1069" s="200"/>
      <c r="G1069" s="37">
        <v>353.62</v>
      </c>
    </row>
    <row r="1070" spans="1:7" ht="15" customHeight="1">
      <c r="A1070" s="34"/>
      <c r="B1070" s="35"/>
      <c r="C1070" s="35"/>
      <c r="D1070" s="35"/>
      <c r="E1070" s="199" t="s">
        <v>15</v>
      </c>
      <c r="F1070" s="200"/>
      <c r="G1070" s="37">
        <v>353.62</v>
      </c>
    </row>
    <row r="1071" spans="1:7" ht="15" customHeight="1">
      <c r="A1071" s="34"/>
      <c r="B1071" s="35"/>
      <c r="C1071" s="35"/>
      <c r="D1071" s="35"/>
      <c r="E1071" s="199" t="s">
        <v>16</v>
      </c>
      <c r="F1071" s="200"/>
      <c r="G1071" s="37">
        <v>456.17</v>
      </c>
    </row>
    <row r="1072" spans="1:7" ht="10.15" customHeight="1">
      <c r="A1072" s="34"/>
      <c r="B1072" s="35"/>
      <c r="C1072" s="201"/>
      <c r="D1072" s="201"/>
      <c r="E1072" s="35"/>
      <c r="F1072" s="35"/>
      <c r="G1072" s="38"/>
    </row>
    <row r="1073" spans="1:7" ht="19.899999999999999" customHeight="1">
      <c r="A1073" s="169" t="s">
        <v>880</v>
      </c>
      <c r="B1073" s="170"/>
      <c r="C1073" s="170"/>
      <c r="D1073" s="170"/>
      <c r="E1073" s="170"/>
      <c r="F1073" s="170"/>
      <c r="G1073" s="171"/>
    </row>
    <row r="1074" spans="1:7" ht="15" customHeight="1">
      <c r="A1074" s="172" t="s">
        <v>17</v>
      </c>
      <c r="B1074" s="173"/>
      <c r="C1074" s="1" t="s">
        <v>1</v>
      </c>
      <c r="D1074" s="1" t="s">
        <v>2</v>
      </c>
      <c r="E1074" s="1" t="s">
        <v>3</v>
      </c>
      <c r="F1074" s="1" t="s">
        <v>4</v>
      </c>
      <c r="G1074" s="31" t="s">
        <v>5</v>
      </c>
    </row>
    <row r="1075" spans="1:7" ht="15" customHeight="1">
      <c r="A1075" s="32" t="s">
        <v>428</v>
      </c>
      <c r="B1075" s="3" t="s">
        <v>429</v>
      </c>
      <c r="C1075" s="2" t="s">
        <v>20</v>
      </c>
      <c r="D1075" s="2" t="s">
        <v>44</v>
      </c>
      <c r="E1075" s="4">
        <v>0.4</v>
      </c>
      <c r="F1075" s="5">
        <v>45</v>
      </c>
      <c r="G1075" s="33">
        <v>18</v>
      </c>
    </row>
    <row r="1076" spans="1:7" ht="15" customHeight="1">
      <c r="A1076" s="32" t="s">
        <v>430</v>
      </c>
      <c r="B1076" s="3" t="s">
        <v>431</v>
      </c>
      <c r="C1076" s="2" t="s">
        <v>20</v>
      </c>
      <c r="D1076" s="2" t="s">
        <v>21</v>
      </c>
      <c r="E1076" s="4">
        <v>2</v>
      </c>
      <c r="F1076" s="5">
        <v>38.369999999999997</v>
      </c>
      <c r="G1076" s="33">
        <v>76.739999999999995</v>
      </c>
    </row>
    <row r="1077" spans="1:7" ht="15" customHeight="1">
      <c r="A1077" s="34"/>
      <c r="B1077" s="35"/>
      <c r="C1077" s="35"/>
      <c r="D1077" s="35"/>
      <c r="E1077" s="174" t="s">
        <v>28</v>
      </c>
      <c r="F1077" s="175"/>
      <c r="G1077" s="36">
        <v>94.74</v>
      </c>
    </row>
    <row r="1078" spans="1:7" ht="15" customHeight="1">
      <c r="A1078" s="172" t="s">
        <v>0</v>
      </c>
      <c r="B1078" s="173"/>
      <c r="C1078" s="1" t="s">
        <v>1</v>
      </c>
      <c r="D1078" s="1" t="s">
        <v>2</v>
      </c>
      <c r="E1078" s="1" t="s">
        <v>3</v>
      </c>
      <c r="F1078" s="1" t="s">
        <v>4</v>
      </c>
      <c r="G1078" s="31" t="s">
        <v>5</v>
      </c>
    </row>
    <row r="1079" spans="1:7" ht="15" customHeight="1">
      <c r="A1079" s="32" t="s">
        <v>123</v>
      </c>
      <c r="B1079" s="3" t="s">
        <v>124</v>
      </c>
      <c r="C1079" s="2" t="s">
        <v>20</v>
      </c>
      <c r="D1079" s="2" t="s">
        <v>12</v>
      </c>
      <c r="E1079" s="4">
        <v>0.9</v>
      </c>
      <c r="F1079" s="5">
        <v>17.13</v>
      </c>
      <c r="G1079" s="33">
        <v>15.417</v>
      </c>
    </row>
    <row r="1080" spans="1:7" ht="15" customHeight="1">
      <c r="A1080" s="32" t="s">
        <v>90</v>
      </c>
      <c r="B1080" s="3" t="s">
        <v>91</v>
      </c>
      <c r="C1080" s="2" t="s">
        <v>20</v>
      </c>
      <c r="D1080" s="2" t="s">
        <v>72</v>
      </c>
      <c r="E1080" s="4">
        <v>0.03</v>
      </c>
      <c r="F1080" s="5">
        <v>826.99</v>
      </c>
      <c r="G1080" s="33">
        <v>24.809699999999999</v>
      </c>
    </row>
    <row r="1081" spans="1:7" ht="15" customHeight="1">
      <c r="A1081" s="32" t="s">
        <v>135</v>
      </c>
      <c r="B1081" s="3" t="s">
        <v>136</v>
      </c>
      <c r="C1081" s="2" t="s">
        <v>20</v>
      </c>
      <c r="D1081" s="2" t="s">
        <v>72</v>
      </c>
      <c r="E1081" s="4">
        <v>0.03</v>
      </c>
      <c r="F1081" s="5">
        <v>51.27</v>
      </c>
      <c r="G1081" s="33">
        <v>1.5381</v>
      </c>
    </row>
    <row r="1082" spans="1:7" ht="15" customHeight="1">
      <c r="A1082" s="32" t="s">
        <v>80</v>
      </c>
      <c r="B1082" s="3" t="s">
        <v>81</v>
      </c>
      <c r="C1082" s="2" t="s">
        <v>20</v>
      </c>
      <c r="D1082" s="2" t="s">
        <v>12</v>
      </c>
      <c r="E1082" s="4">
        <v>0.9</v>
      </c>
      <c r="F1082" s="5">
        <v>21.31</v>
      </c>
      <c r="G1082" s="33">
        <v>19.178999999999998</v>
      </c>
    </row>
    <row r="1083" spans="1:7" ht="15" customHeight="1">
      <c r="A1083" s="32" t="s">
        <v>250</v>
      </c>
      <c r="B1083" s="3" t="s">
        <v>251</v>
      </c>
      <c r="C1083" s="2" t="s">
        <v>20</v>
      </c>
      <c r="D1083" s="2" t="s">
        <v>72</v>
      </c>
      <c r="E1083" s="4">
        <v>0.04</v>
      </c>
      <c r="F1083" s="5">
        <v>92.09</v>
      </c>
      <c r="G1083" s="33">
        <v>3.6836000000000002</v>
      </c>
    </row>
    <row r="1084" spans="1:7" ht="15" customHeight="1">
      <c r="A1084" s="34"/>
      <c r="B1084" s="35"/>
      <c r="C1084" s="35"/>
      <c r="D1084" s="35"/>
      <c r="E1084" s="174" t="s">
        <v>13</v>
      </c>
      <c r="F1084" s="175"/>
      <c r="G1084" s="36">
        <v>64.63</v>
      </c>
    </row>
    <row r="1085" spans="1:7" ht="15" customHeight="1">
      <c r="A1085" s="34"/>
      <c r="B1085" s="35"/>
      <c r="C1085" s="35"/>
      <c r="D1085" s="35"/>
      <c r="E1085" s="199" t="s">
        <v>14</v>
      </c>
      <c r="F1085" s="200"/>
      <c r="G1085" s="37">
        <v>159.37</v>
      </c>
    </row>
    <row r="1086" spans="1:7" ht="15" customHeight="1">
      <c r="A1086" s="34"/>
      <c r="B1086" s="35"/>
      <c r="C1086" s="35"/>
      <c r="D1086" s="35"/>
      <c r="E1086" s="199" t="s">
        <v>15</v>
      </c>
      <c r="F1086" s="200"/>
      <c r="G1086" s="37">
        <v>159.37</v>
      </c>
    </row>
    <row r="1087" spans="1:7" ht="15" customHeight="1">
      <c r="A1087" s="34"/>
      <c r="B1087" s="35"/>
      <c r="C1087" s="35"/>
      <c r="D1087" s="35"/>
      <c r="E1087" s="199" t="s">
        <v>16</v>
      </c>
      <c r="F1087" s="200"/>
      <c r="G1087" s="37">
        <v>205.59</v>
      </c>
    </row>
    <row r="1088" spans="1:7" ht="10.15" customHeight="1">
      <c r="A1088" s="34"/>
      <c r="B1088" s="35"/>
      <c r="C1088" s="201"/>
      <c r="D1088" s="201"/>
      <c r="E1088" s="35"/>
      <c r="F1088" s="35"/>
      <c r="G1088" s="38"/>
    </row>
    <row r="1089" spans="1:7" ht="19.899999999999999" customHeight="1">
      <c r="A1089" s="169" t="s">
        <v>881</v>
      </c>
      <c r="B1089" s="170"/>
      <c r="C1089" s="170"/>
      <c r="D1089" s="170"/>
      <c r="E1089" s="170"/>
      <c r="F1089" s="170"/>
      <c r="G1089" s="171"/>
    </row>
    <row r="1090" spans="1:7" ht="15" customHeight="1">
      <c r="A1090" s="172" t="s">
        <v>17</v>
      </c>
      <c r="B1090" s="173"/>
      <c r="C1090" s="1" t="s">
        <v>1</v>
      </c>
      <c r="D1090" s="1" t="s">
        <v>2</v>
      </c>
      <c r="E1090" s="1" t="s">
        <v>3</v>
      </c>
      <c r="F1090" s="1" t="s">
        <v>4</v>
      </c>
      <c r="G1090" s="31" t="s">
        <v>5</v>
      </c>
    </row>
    <row r="1091" spans="1:7" ht="15" customHeight="1">
      <c r="A1091" s="32" t="s">
        <v>432</v>
      </c>
      <c r="B1091" s="3" t="s">
        <v>433</v>
      </c>
      <c r="C1091" s="2" t="s">
        <v>20</v>
      </c>
      <c r="D1091" s="2" t="s">
        <v>147</v>
      </c>
      <c r="E1091" s="4">
        <v>1.5</v>
      </c>
      <c r="F1091" s="5">
        <v>95.57</v>
      </c>
      <c r="G1091" s="33">
        <v>143.35499999999999</v>
      </c>
    </row>
    <row r="1092" spans="1:7" ht="15" customHeight="1">
      <c r="A1092" s="32" t="s">
        <v>434</v>
      </c>
      <c r="B1092" s="3" t="s">
        <v>435</v>
      </c>
      <c r="C1092" s="2" t="s">
        <v>20</v>
      </c>
      <c r="D1092" s="2" t="s">
        <v>44</v>
      </c>
      <c r="E1092" s="4">
        <v>20</v>
      </c>
      <c r="F1092" s="5">
        <v>5.55</v>
      </c>
      <c r="G1092" s="33">
        <v>111</v>
      </c>
    </row>
    <row r="1093" spans="1:7" ht="15" customHeight="1">
      <c r="A1093" s="32" t="s">
        <v>430</v>
      </c>
      <c r="B1093" s="3" t="s">
        <v>431</v>
      </c>
      <c r="C1093" s="2" t="s">
        <v>20</v>
      </c>
      <c r="D1093" s="2" t="s">
        <v>21</v>
      </c>
      <c r="E1093" s="4">
        <v>1</v>
      </c>
      <c r="F1093" s="5">
        <v>38.369999999999997</v>
      </c>
      <c r="G1093" s="33">
        <v>38.369999999999997</v>
      </c>
    </row>
    <row r="1094" spans="1:7" ht="15" customHeight="1">
      <c r="A1094" s="34"/>
      <c r="B1094" s="35"/>
      <c r="C1094" s="35"/>
      <c r="D1094" s="35"/>
      <c r="E1094" s="174" t="s">
        <v>28</v>
      </c>
      <c r="F1094" s="175"/>
      <c r="G1094" s="36">
        <v>292.73</v>
      </c>
    </row>
    <row r="1095" spans="1:7" ht="15" customHeight="1">
      <c r="A1095" s="172" t="s">
        <v>0</v>
      </c>
      <c r="B1095" s="173"/>
      <c r="C1095" s="1" t="s">
        <v>1</v>
      </c>
      <c r="D1095" s="1" t="s">
        <v>2</v>
      </c>
      <c r="E1095" s="1" t="s">
        <v>3</v>
      </c>
      <c r="F1095" s="1" t="s">
        <v>4</v>
      </c>
      <c r="G1095" s="31" t="s">
        <v>5</v>
      </c>
    </row>
    <row r="1096" spans="1:7" ht="15" customHeight="1">
      <c r="A1096" s="32" t="s">
        <v>123</v>
      </c>
      <c r="B1096" s="3" t="s">
        <v>124</v>
      </c>
      <c r="C1096" s="2" t="s">
        <v>20</v>
      </c>
      <c r="D1096" s="2" t="s">
        <v>12</v>
      </c>
      <c r="E1096" s="4">
        <v>2.5</v>
      </c>
      <c r="F1096" s="5">
        <v>17.13</v>
      </c>
      <c r="G1096" s="33">
        <v>42.825000000000003</v>
      </c>
    </row>
    <row r="1097" spans="1:7" ht="15" customHeight="1">
      <c r="A1097" s="32" t="s">
        <v>310</v>
      </c>
      <c r="B1097" s="3" t="s">
        <v>311</v>
      </c>
      <c r="C1097" s="2" t="s">
        <v>20</v>
      </c>
      <c r="D1097" s="2" t="s">
        <v>72</v>
      </c>
      <c r="E1097" s="4">
        <v>6.0000000000000001E-3</v>
      </c>
      <c r="F1097" s="5">
        <v>515.28</v>
      </c>
      <c r="G1097" s="33">
        <v>3.0916800000000002</v>
      </c>
    </row>
    <row r="1098" spans="1:7" ht="15" customHeight="1">
      <c r="A1098" s="32" t="s">
        <v>80</v>
      </c>
      <c r="B1098" s="3" t="s">
        <v>81</v>
      </c>
      <c r="C1098" s="2" t="s">
        <v>20</v>
      </c>
      <c r="D1098" s="2" t="s">
        <v>12</v>
      </c>
      <c r="E1098" s="4">
        <v>1</v>
      </c>
      <c r="F1098" s="5">
        <v>21.31</v>
      </c>
      <c r="G1098" s="33">
        <v>21.31</v>
      </c>
    </row>
    <row r="1099" spans="1:7" ht="15" customHeight="1">
      <c r="A1099" s="32" t="s">
        <v>405</v>
      </c>
      <c r="B1099" s="3" t="s">
        <v>406</v>
      </c>
      <c r="C1099" s="2" t="s">
        <v>20</v>
      </c>
      <c r="D1099" s="2" t="s">
        <v>12</v>
      </c>
      <c r="E1099" s="4">
        <v>1.5</v>
      </c>
      <c r="F1099" s="5">
        <v>21.19</v>
      </c>
      <c r="G1099" s="33">
        <v>31.785</v>
      </c>
    </row>
    <row r="1100" spans="1:7" ht="15" customHeight="1">
      <c r="A1100" s="34"/>
      <c r="B1100" s="35"/>
      <c r="C1100" s="35"/>
      <c r="D1100" s="35"/>
      <c r="E1100" s="174" t="s">
        <v>13</v>
      </c>
      <c r="F1100" s="175"/>
      <c r="G1100" s="36">
        <v>99.02</v>
      </c>
    </row>
    <row r="1101" spans="1:7" ht="15" customHeight="1">
      <c r="A1101" s="34"/>
      <c r="B1101" s="35"/>
      <c r="C1101" s="35"/>
      <c r="D1101" s="35"/>
      <c r="E1101" s="199" t="s">
        <v>14</v>
      </c>
      <c r="F1101" s="200"/>
      <c r="G1101" s="37">
        <v>391.75</v>
      </c>
    </row>
    <row r="1102" spans="1:7" ht="15" customHeight="1">
      <c r="A1102" s="34"/>
      <c r="B1102" s="35"/>
      <c r="C1102" s="35"/>
      <c r="D1102" s="35"/>
      <c r="E1102" s="199" t="s">
        <v>15</v>
      </c>
      <c r="F1102" s="200"/>
      <c r="G1102" s="37">
        <v>391.75</v>
      </c>
    </row>
    <row r="1103" spans="1:7" ht="15" customHeight="1">
      <c r="A1103" s="34"/>
      <c r="B1103" s="35"/>
      <c r="C1103" s="35"/>
      <c r="D1103" s="35"/>
      <c r="E1103" s="199" t="s">
        <v>16</v>
      </c>
      <c r="F1103" s="200"/>
      <c r="G1103" s="37">
        <v>505.36</v>
      </c>
    </row>
    <row r="1104" spans="1:7" ht="10.15" customHeight="1">
      <c r="A1104" s="34"/>
      <c r="B1104" s="35"/>
      <c r="C1104" s="201"/>
      <c r="D1104" s="201"/>
      <c r="E1104" s="35"/>
      <c r="F1104" s="35"/>
      <c r="G1104" s="38"/>
    </row>
    <row r="1105" spans="1:7" ht="19.899999999999999" customHeight="1">
      <c r="A1105" s="169" t="s">
        <v>882</v>
      </c>
      <c r="B1105" s="170"/>
      <c r="C1105" s="170"/>
      <c r="D1105" s="170"/>
      <c r="E1105" s="170"/>
      <c r="F1105" s="170"/>
      <c r="G1105" s="171"/>
    </row>
    <row r="1106" spans="1:7" ht="15" customHeight="1">
      <c r="A1106" s="172" t="s">
        <v>17</v>
      </c>
      <c r="B1106" s="173"/>
      <c r="C1106" s="1" t="s">
        <v>1</v>
      </c>
      <c r="D1106" s="1" t="s">
        <v>2</v>
      </c>
      <c r="E1106" s="1" t="s">
        <v>3</v>
      </c>
      <c r="F1106" s="1" t="s">
        <v>4</v>
      </c>
      <c r="G1106" s="31" t="s">
        <v>5</v>
      </c>
    </row>
    <row r="1107" spans="1:7" ht="15" customHeight="1">
      <c r="A1107" s="32" t="s">
        <v>436</v>
      </c>
      <c r="B1107" s="3" t="s">
        <v>437</v>
      </c>
      <c r="C1107" s="2" t="s">
        <v>20</v>
      </c>
      <c r="D1107" s="2" t="s">
        <v>21</v>
      </c>
      <c r="E1107" s="4">
        <v>1.05</v>
      </c>
      <c r="F1107" s="5">
        <v>8.5</v>
      </c>
      <c r="G1107" s="33">
        <v>8.9250000000000007</v>
      </c>
    </row>
    <row r="1108" spans="1:7" ht="15" customHeight="1">
      <c r="A1108" s="32" t="s">
        <v>438</v>
      </c>
      <c r="B1108" s="3" t="s">
        <v>439</v>
      </c>
      <c r="C1108" s="2" t="s">
        <v>20</v>
      </c>
      <c r="D1108" s="2" t="s">
        <v>72</v>
      </c>
      <c r="E1108" s="4">
        <v>0.05</v>
      </c>
      <c r="F1108" s="5">
        <v>61.25</v>
      </c>
      <c r="G1108" s="33">
        <v>3.0625</v>
      </c>
    </row>
    <row r="1109" spans="1:7" ht="15" customHeight="1">
      <c r="A1109" s="34"/>
      <c r="B1109" s="35"/>
      <c r="C1109" s="35"/>
      <c r="D1109" s="35"/>
      <c r="E1109" s="174" t="s">
        <v>28</v>
      </c>
      <c r="F1109" s="175"/>
      <c r="G1109" s="36">
        <v>11.99</v>
      </c>
    </row>
    <row r="1110" spans="1:7" ht="15" customHeight="1">
      <c r="A1110" s="172" t="s">
        <v>0</v>
      </c>
      <c r="B1110" s="173"/>
      <c r="C1110" s="1" t="s">
        <v>1</v>
      </c>
      <c r="D1110" s="1" t="s">
        <v>2</v>
      </c>
      <c r="E1110" s="1" t="s">
        <v>3</v>
      </c>
      <c r="F1110" s="1" t="s">
        <v>4</v>
      </c>
      <c r="G1110" s="31" t="s">
        <v>5</v>
      </c>
    </row>
    <row r="1111" spans="1:7" ht="15" customHeight="1">
      <c r="A1111" s="32" t="s">
        <v>440</v>
      </c>
      <c r="B1111" s="3" t="s">
        <v>441</v>
      </c>
      <c r="C1111" s="2" t="s">
        <v>20</v>
      </c>
      <c r="D1111" s="2" t="s">
        <v>12</v>
      </c>
      <c r="E1111" s="4">
        <v>0.3</v>
      </c>
      <c r="F1111" s="5">
        <v>18.91</v>
      </c>
      <c r="G1111" s="33">
        <v>5.673</v>
      </c>
    </row>
    <row r="1112" spans="1:7" ht="15" customHeight="1">
      <c r="A1112" s="32" t="s">
        <v>31</v>
      </c>
      <c r="B1112" s="3" t="s">
        <v>32</v>
      </c>
      <c r="C1112" s="2" t="s">
        <v>20</v>
      </c>
      <c r="D1112" s="2" t="s">
        <v>12</v>
      </c>
      <c r="E1112" s="4">
        <v>0.3</v>
      </c>
      <c r="F1112" s="5">
        <v>17.09</v>
      </c>
      <c r="G1112" s="33">
        <v>5.1269999999999998</v>
      </c>
    </row>
    <row r="1113" spans="1:7" ht="15" customHeight="1">
      <c r="A1113" s="34"/>
      <c r="B1113" s="35"/>
      <c r="C1113" s="35"/>
      <c r="D1113" s="35"/>
      <c r="E1113" s="174" t="s">
        <v>13</v>
      </c>
      <c r="F1113" s="175"/>
      <c r="G1113" s="36">
        <v>10.8</v>
      </c>
    </row>
    <row r="1114" spans="1:7" ht="15" customHeight="1">
      <c r="A1114" s="34"/>
      <c r="B1114" s="35"/>
      <c r="C1114" s="35"/>
      <c r="D1114" s="35"/>
      <c r="E1114" s="199" t="s">
        <v>14</v>
      </c>
      <c r="F1114" s="200"/>
      <c r="G1114" s="37">
        <v>22.79</v>
      </c>
    </row>
    <row r="1115" spans="1:7" ht="15" customHeight="1">
      <c r="A1115" s="34"/>
      <c r="B1115" s="35"/>
      <c r="C1115" s="35"/>
      <c r="D1115" s="35"/>
      <c r="E1115" s="199" t="s">
        <v>15</v>
      </c>
      <c r="F1115" s="200"/>
      <c r="G1115" s="37">
        <v>22.79</v>
      </c>
    </row>
    <row r="1116" spans="1:7" ht="15" customHeight="1">
      <c r="A1116" s="34"/>
      <c r="B1116" s="35"/>
      <c r="C1116" s="35"/>
      <c r="D1116" s="35"/>
      <c r="E1116" s="199" t="s">
        <v>16</v>
      </c>
      <c r="F1116" s="200"/>
      <c r="G1116" s="37">
        <v>29.4</v>
      </c>
    </row>
    <row r="1117" spans="1:7" ht="10.15" customHeight="1">
      <c r="A1117" s="34"/>
      <c r="B1117" s="35"/>
      <c r="C1117" s="201"/>
      <c r="D1117" s="201"/>
      <c r="E1117" s="35"/>
      <c r="F1117" s="35"/>
      <c r="G1117" s="38"/>
    </row>
    <row r="1118" spans="1:7" ht="19.899999999999999" customHeight="1">
      <c r="A1118" s="169" t="s">
        <v>883</v>
      </c>
      <c r="B1118" s="170"/>
      <c r="C1118" s="170"/>
      <c r="D1118" s="170"/>
      <c r="E1118" s="170"/>
      <c r="F1118" s="170"/>
      <c r="G1118" s="171"/>
    </row>
    <row r="1119" spans="1:7" ht="15" customHeight="1">
      <c r="A1119" s="172" t="s">
        <v>17</v>
      </c>
      <c r="B1119" s="173"/>
      <c r="C1119" s="1" t="s">
        <v>1</v>
      </c>
      <c r="D1119" s="1" t="s">
        <v>2</v>
      </c>
      <c r="E1119" s="1" t="s">
        <v>3</v>
      </c>
      <c r="F1119" s="1" t="s">
        <v>4</v>
      </c>
      <c r="G1119" s="31" t="s">
        <v>5</v>
      </c>
    </row>
    <row r="1120" spans="1:7" ht="15" customHeight="1">
      <c r="A1120" s="32" t="s">
        <v>442</v>
      </c>
      <c r="B1120" s="3" t="s">
        <v>443</v>
      </c>
      <c r="C1120" s="2" t="s">
        <v>20</v>
      </c>
      <c r="D1120" s="2" t="s">
        <v>21</v>
      </c>
      <c r="E1120" s="4">
        <v>1</v>
      </c>
      <c r="F1120" s="5">
        <v>550</v>
      </c>
      <c r="G1120" s="33">
        <v>550</v>
      </c>
    </row>
    <row r="1121" spans="1:7" ht="15" customHeight="1">
      <c r="A1121" s="34"/>
      <c r="B1121" s="35"/>
      <c r="C1121" s="35"/>
      <c r="D1121" s="35"/>
      <c r="E1121" s="174" t="s">
        <v>28</v>
      </c>
      <c r="F1121" s="175"/>
      <c r="G1121" s="36">
        <v>550</v>
      </c>
    </row>
    <row r="1122" spans="1:7" ht="15" customHeight="1">
      <c r="A1122" s="172" t="s">
        <v>0</v>
      </c>
      <c r="B1122" s="173"/>
      <c r="C1122" s="1" t="s">
        <v>1</v>
      </c>
      <c r="D1122" s="1" t="s">
        <v>2</v>
      </c>
      <c r="E1122" s="1" t="s">
        <v>3</v>
      </c>
      <c r="F1122" s="1" t="s">
        <v>4</v>
      </c>
      <c r="G1122" s="31" t="s">
        <v>5</v>
      </c>
    </row>
    <row r="1123" spans="1:7" ht="15" customHeight="1">
      <c r="A1123" s="32" t="s">
        <v>444</v>
      </c>
      <c r="B1123" s="3" t="s">
        <v>445</v>
      </c>
      <c r="C1123" s="2" t="s">
        <v>20</v>
      </c>
      <c r="D1123" s="2" t="s">
        <v>12</v>
      </c>
      <c r="E1123" s="4">
        <v>0.4</v>
      </c>
      <c r="F1123" s="5">
        <v>13.48</v>
      </c>
      <c r="G1123" s="33">
        <v>5.3920000000000003</v>
      </c>
    </row>
    <row r="1124" spans="1:7" ht="15" customHeight="1">
      <c r="A1124" s="32" t="s">
        <v>446</v>
      </c>
      <c r="B1124" s="3" t="s">
        <v>447</v>
      </c>
      <c r="C1124" s="2" t="s">
        <v>20</v>
      </c>
      <c r="D1124" s="2" t="s">
        <v>12</v>
      </c>
      <c r="E1124" s="4">
        <v>0.4</v>
      </c>
      <c r="F1124" s="5">
        <v>16.27</v>
      </c>
      <c r="G1124" s="33">
        <v>6.508</v>
      </c>
    </row>
    <row r="1125" spans="1:7" ht="15" customHeight="1">
      <c r="A1125" s="34"/>
      <c r="B1125" s="35"/>
      <c r="C1125" s="35"/>
      <c r="D1125" s="35"/>
      <c r="E1125" s="174" t="s">
        <v>13</v>
      </c>
      <c r="F1125" s="175"/>
      <c r="G1125" s="36">
        <v>11.9</v>
      </c>
    </row>
    <row r="1126" spans="1:7" ht="15" customHeight="1">
      <c r="A1126" s="34"/>
      <c r="B1126" s="35"/>
      <c r="C1126" s="35"/>
      <c r="D1126" s="35"/>
      <c r="E1126" s="199" t="s">
        <v>14</v>
      </c>
      <c r="F1126" s="200"/>
      <c r="G1126" s="37">
        <v>561.9</v>
      </c>
    </row>
    <row r="1127" spans="1:7" ht="15" customHeight="1">
      <c r="A1127" s="34"/>
      <c r="B1127" s="35"/>
      <c r="C1127" s="35"/>
      <c r="D1127" s="35"/>
      <c r="E1127" s="199" t="s">
        <v>15</v>
      </c>
      <c r="F1127" s="200"/>
      <c r="G1127" s="37">
        <v>561.9</v>
      </c>
    </row>
    <row r="1128" spans="1:7" ht="15" customHeight="1">
      <c r="A1128" s="34"/>
      <c r="B1128" s="35"/>
      <c r="C1128" s="35"/>
      <c r="D1128" s="35"/>
      <c r="E1128" s="199" t="s">
        <v>16</v>
      </c>
      <c r="F1128" s="200"/>
      <c r="G1128" s="37">
        <v>724.85</v>
      </c>
    </row>
    <row r="1129" spans="1:7" ht="10.15" customHeight="1">
      <c r="A1129" s="34"/>
      <c r="B1129" s="35"/>
      <c r="C1129" s="201"/>
      <c r="D1129" s="201"/>
      <c r="E1129" s="35"/>
      <c r="F1129" s="35"/>
      <c r="G1129" s="38"/>
    </row>
    <row r="1130" spans="1:7" ht="19.899999999999999" customHeight="1">
      <c r="A1130" s="169" t="s">
        <v>884</v>
      </c>
      <c r="B1130" s="170"/>
      <c r="C1130" s="170"/>
      <c r="D1130" s="170"/>
      <c r="E1130" s="170"/>
      <c r="F1130" s="170"/>
      <c r="G1130" s="171"/>
    </row>
    <row r="1131" spans="1:7" ht="15" customHeight="1">
      <c r="A1131" s="172" t="s">
        <v>17</v>
      </c>
      <c r="B1131" s="173"/>
      <c r="C1131" s="1" t="s">
        <v>1</v>
      </c>
      <c r="D1131" s="1" t="s">
        <v>2</v>
      </c>
      <c r="E1131" s="1" t="s">
        <v>3</v>
      </c>
      <c r="F1131" s="1" t="s">
        <v>4</v>
      </c>
      <c r="G1131" s="31" t="s">
        <v>5</v>
      </c>
    </row>
    <row r="1132" spans="1:7" ht="15" customHeight="1">
      <c r="A1132" s="32" t="s">
        <v>448</v>
      </c>
      <c r="B1132" s="3" t="s">
        <v>449</v>
      </c>
      <c r="C1132" s="2" t="s">
        <v>20</v>
      </c>
      <c r="D1132" s="2" t="s">
        <v>21</v>
      </c>
      <c r="E1132" s="4">
        <v>1</v>
      </c>
      <c r="F1132" s="5">
        <v>788.75</v>
      </c>
      <c r="G1132" s="33">
        <v>788.75</v>
      </c>
    </row>
    <row r="1133" spans="1:7" ht="15" customHeight="1">
      <c r="A1133" s="34"/>
      <c r="B1133" s="35"/>
      <c r="C1133" s="35"/>
      <c r="D1133" s="35"/>
      <c r="E1133" s="174" t="s">
        <v>28</v>
      </c>
      <c r="F1133" s="175"/>
      <c r="G1133" s="36">
        <v>788.75</v>
      </c>
    </row>
    <row r="1134" spans="1:7" ht="15" customHeight="1">
      <c r="A1134" s="172" t="s">
        <v>0</v>
      </c>
      <c r="B1134" s="173"/>
      <c r="C1134" s="1" t="s">
        <v>1</v>
      </c>
      <c r="D1134" s="1" t="s">
        <v>2</v>
      </c>
      <c r="E1134" s="1" t="s">
        <v>3</v>
      </c>
      <c r="F1134" s="1" t="s">
        <v>4</v>
      </c>
      <c r="G1134" s="31" t="s">
        <v>5</v>
      </c>
    </row>
    <row r="1135" spans="1:7" ht="15" customHeight="1">
      <c r="A1135" s="32" t="s">
        <v>292</v>
      </c>
      <c r="B1135" s="3" t="s">
        <v>293</v>
      </c>
      <c r="C1135" s="2" t="s">
        <v>20</v>
      </c>
      <c r="D1135" s="2" t="s">
        <v>12</v>
      </c>
      <c r="E1135" s="4">
        <v>0.5</v>
      </c>
      <c r="F1135" s="5">
        <v>17.41</v>
      </c>
      <c r="G1135" s="33">
        <v>8.7050000000000001</v>
      </c>
    </row>
    <row r="1136" spans="1:7" ht="15" customHeight="1">
      <c r="A1136" s="32" t="s">
        <v>29</v>
      </c>
      <c r="B1136" s="3" t="s">
        <v>30</v>
      </c>
      <c r="C1136" s="2" t="s">
        <v>20</v>
      </c>
      <c r="D1136" s="2" t="s">
        <v>12</v>
      </c>
      <c r="E1136" s="4">
        <v>0.5</v>
      </c>
      <c r="F1136" s="5">
        <v>20.239999999999998</v>
      </c>
      <c r="G1136" s="33">
        <v>10.119999999999999</v>
      </c>
    </row>
    <row r="1137" spans="1:7" ht="15" customHeight="1">
      <c r="A1137" s="34"/>
      <c r="B1137" s="35"/>
      <c r="C1137" s="35"/>
      <c r="D1137" s="35"/>
      <c r="E1137" s="174" t="s">
        <v>13</v>
      </c>
      <c r="F1137" s="175"/>
      <c r="G1137" s="36">
        <v>18.829999999999998</v>
      </c>
    </row>
    <row r="1138" spans="1:7" ht="15" customHeight="1">
      <c r="A1138" s="34"/>
      <c r="B1138" s="35"/>
      <c r="C1138" s="35"/>
      <c r="D1138" s="35"/>
      <c r="E1138" s="199" t="s">
        <v>14</v>
      </c>
      <c r="F1138" s="200"/>
      <c r="G1138" s="37">
        <v>807.58</v>
      </c>
    </row>
    <row r="1139" spans="1:7" ht="15" customHeight="1">
      <c r="A1139" s="34"/>
      <c r="B1139" s="35"/>
      <c r="C1139" s="35"/>
      <c r="D1139" s="35"/>
      <c r="E1139" s="199" t="s">
        <v>15</v>
      </c>
      <c r="F1139" s="200"/>
      <c r="G1139" s="37">
        <v>807.58</v>
      </c>
    </row>
    <row r="1140" spans="1:7" ht="15" customHeight="1">
      <c r="A1140" s="34"/>
      <c r="B1140" s="35"/>
      <c r="C1140" s="35"/>
      <c r="D1140" s="35"/>
      <c r="E1140" s="199" t="s">
        <v>16</v>
      </c>
      <c r="F1140" s="200"/>
      <c r="G1140" s="37">
        <v>1041.78</v>
      </c>
    </row>
    <row r="1141" spans="1:7" ht="10.15" customHeight="1">
      <c r="A1141" s="34"/>
      <c r="B1141" s="35"/>
      <c r="C1141" s="201"/>
      <c r="D1141" s="201"/>
      <c r="E1141" s="35"/>
      <c r="F1141" s="35"/>
      <c r="G1141" s="38"/>
    </row>
    <row r="1142" spans="1:7" ht="19.899999999999999" customHeight="1">
      <c r="A1142" s="169" t="s">
        <v>885</v>
      </c>
      <c r="B1142" s="170"/>
      <c r="C1142" s="170"/>
      <c r="D1142" s="170"/>
      <c r="E1142" s="170"/>
      <c r="F1142" s="170"/>
      <c r="G1142" s="171"/>
    </row>
    <row r="1143" spans="1:7" ht="15" customHeight="1">
      <c r="A1143" s="172" t="s">
        <v>17</v>
      </c>
      <c r="B1143" s="173"/>
      <c r="C1143" s="1" t="s">
        <v>1</v>
      </c>
      <c r="D1143" s="1" t="s">
        <v>2</v>
      </c>
      <c r="E1143" s="1" t="s">
        <v>3</v>
      </c>
      <c r="F1143" s="1" t="s">
        <v>4</v>
      </c>
      <c r="G1143" s="31" t="s">
        <v>5</v>
      </c>
    </row>
    <row r="1144" spans="1:7" ht="15" customHeight="1">
      <c r="A1144" s="32" t="s">
        <v>450</v>
      </c>
      <c r="B1144" s="3" t="s">
        <v>451</v>
      </c>
      <c r="C1144" s="2" t="s">
        <v>20</v>
      </c>
      <c r="D1144" s="2" t="s">
        <v>44</v>
      </c>
      <c r="E1144" s="4">
        <v>1</v>
      </c>
      <c r="F1144" s="5">
        <v>772.5</v>
      </c>
      <c r="G1144" s="33">
        <v>772.5</v>
      </c>
    </row>
    <row r="1145" spans="1:7" ht="15" customHeight="1">
      <c r="A1145" s="34"/>
      <c r="B1145" s="35"/>
      <c r="C1145" s="35"/>
      <c r="D1145" s="35"/>
      <c r="E1145" s="174" t="s">
        <v>28</v>
      </c>
      <c r="F1145" s="175"/>
      <c r="G1145" s="36">
        <v>772.5</v>
      </c>
    </row>
    <row r="1146" spans="1:7" ht="15" customHeight="1">
      <c r="A1146" s="172" t="s">
        <v>0</v>
      </c>
      <c r="B1146" s="173"/>
      <c r="C1146" s="1" t="s">
        <v>1</v>
      </c>
      <c r="D1146" s="1" t="s">
        <v>2</v>
      </c>
      <c r="E1146" s="1" t="s">
        <v>3</v>
      </c>
      <c r="F1146" s="1" t="s">
        <v>4</v>
      </c>
      <c r="G1146" s="31" t="s">
        <v>5</v>
      </c>
    </row>
    <row r="1147" spans="1:7" ht="15" customHeight="1">
      <c r="A1147" s="32" t="s">
        <v>123</v>
      </c>
      <c r="B1147" s="3" t="s">
        <v>124</v>
      </c>
      <c r="C1147" s="2" t="s">
        <v>20</v>
      </c>
      <c r="D1147" s="2" t="s">
        <v>12</v>
      </c>
      <c r="E1147" s="4">
        <v>0.5</v>
      </c>
      <c r="F1147" s="5">
        <v>17.13</v>
      </c>
      <c r="G1147" s="33">
        <v>8.5649999999999995</v>
      </c>
    </row>
    <row r="1148" spans="1:7" ht="15" customHeight="1">
      <c r="A1148" s="32" t="s">
        <v>80</v>
      </c>
      <c r="B1148" s="3" t="s">
        <v>81</v>
      </c>
      <c r="C1148" s="2" t="s">
        <v>20</v>
      </c>
      <c r="D1148" s="2" t="s">
        <v>12</v>
      </c>
      <c r="E1148" s="4">
        <v>0.5</v>
      </c>
      <c r="F1148" s="5">
        <v>21.31</v>
      </c>
      <c r="G1148" s="33">
        <v>10.654999999999999</v>
      </c>
    </row>
    <row r="1149" spans="1:7" ht="15" customHeight="1">
      <c r="A1149" s="34"/>
      <c r="B1149" s="35"/>
      <c r="C1149" s="35"/>
      <c r="D1149" s="35"/>
      <c r="E1149" s="174" t="s">
        <v>13</v>
      </c>
      <c r="F1149" s="175"/>
      <c r="G1149" s="36">
        <v>19.23</v>
      </c>
    </row>
    <row r="1150" spans="1:7" ht="15" customHeight="1">
      <c r="A1150" s="34"/>
      <c r="B1150" s="35"/>
      <c r="C1150" s="35"/>
      <c r="D1150" s="35"/>
      <c r="E1150" s="199" t="s">
        <v>14</v>
      </c>
      <c r="F1150" s="200"/>
      <c r="G1150" s="37">
        <v>791.73</v>
      </c>
    </row>
    <row r="1151" spans="1:7" ht="15" customHeight="1">
      <c r="A1151" s="34"/>
      <c r="B1151" s="35"/>
      <c r="C1151" s="35"/>
      <c r="D1151" s="35"/>
      <c r="E1151" s="199" t="s">
        <v>15</v>
      </c>
      <c r="F1151" s="200"/>
      <c r="G1151" s="37">
        <v>791.73</v>
      </c>
    </row>
    <row r="1152" spans="1:7" ht="15" customHeight="1">
      <c r="A1152" s="39"/>
      <c r="B1152" s="40"/>
      <c r="C1152" s="40"/>
      <c r="D1152" s="40"/>
      <c r="E1152" s="202" t="s">
        <v>16</v>
      </c>
      <c r="F1152" s="203"/>
      <c r="G1152" s="41">
        <v>1021.33</v>
      </c>
    </row>
    <row r="1153" spans="1:7">
      <c r="A1153" s="42"/>
      <c r="B1153" s="43"/>
      <c r="C1153" s="43"/>
      <c r="D1153" s="43"/>
      <c r="E1153" s="43"/>
      <c r="F1153" s="43"/>
      <c r="G1153" s="44"/>
    </row>
    <row r="1154" spans="1:7">
      <c r="A1154" s="45"/>
      <c r="B1154" s="28"/>
      <c r="C1154" s="28"/>
      <c r="D1154" s="28"/>
      <c r="E1154" s="28"/>
      <c r="F1154" s="28"/>
      <c r="G1154" s="46"/>
    </row>
    <row r="1155" spans="1:7">
      <c r="A1155" s="45"/>
      <c r="B1155" s="28"/>
      <c r="C1155" s="28"/>
      <c r="D1155" s="28"/>
      <c r="E1155" s="28"/>
      <c r="F1155" s="28"/>
      <c r="G1155" s="46"/>
    </row>
    <row r="1156" spans="1:7">
      <c r="A1156" s="45"/>
      <c r="B1156" s="28"/>
      <c r="C1156" s="28"/>
      <c r="D1156" s="28"/>
      <c r="E1156" s="28"/>
      <c r="F1156" s="28"/>
      <c r="G1156" s="46"/>
    </row>
    <row r="1157" spans="1:7">
      <c r="A1157" s="45"/>
      <c r="B1157" s="28"/>
      <c r="C1157" s="28"/>
      <c r="D1157" s="28"/>
      <c r="E1157" s="28"/>
      <c r="F1157" s="28"/>
      <c r="G1157" s="46"/>
    </row>
    <row r="1158" spans="1:7">
      <c r="A1158" s="45"/>
      <c r="B1158" s="28"/>
      <c r="C1158" s="28"/>
      <c r="D1158" s="28"/>
      <c r="E1158" s="28"/>
      <c r="F1158" s="28"/>
      <c r="G1158" s="46"/>
    </row>
    <row r="1159" spans="1:7">
      <c r="A1159" s="45"/>
      <c r="B1159" s="28"/>
      <c r="C1159" s="28"/>
      <c r="D1159" s="28"/>
      <c r="E1159" s="28"/>
      <c r="F1159" s="28"/>
      <c r="G1159" s="46"/>
    </row>
    <row r="1160" spans="1:7" ht="15.75" thickBot="1">
      <c r="A1160" s="47"/>
      <c r="B1160" s="48"/>
      <c r="C1160" s="48"/>
      <c r="D1160" s="48"/>
      <c r="E1160" s="48"/>
      <c r="F1160" s="48"/>
      <c r="G1160" s="49"/>
    </row>
    <row r="1161" spans="1:7" ht="15.75" thickTop="1"/>
  </sheetData>
  <mergeCells count="741">
    <mergeCell ref="E1151:F1151"/>
    <mergeCell ref="E1152:F1152"/>
    <mergeCell ref="A1143:B1143"/>
    <mergeCell ref="E1145:F1145"/>
    <mergeCell ref="A1146:B1146"/>
    <mergeCell ref="E1149:F1149"/>
    <mergeCell ref="E1150:F1150"/>
    <mergeCell ref="E1138:F1138"/>
    <mergeCell ref="E1139:F1139"/>
    <mergeCell ref="E1140:F1140"/>
    <mergeCell ref="C1141:D1141"/>
    <mergeCell ref="A1142:G1142"/>
    <mergeCell ref="A1130:G1130"/>
    <mergeCell ref="A1131:B1131"/>
    <mergeCell ref="E1133:F1133"/>
    <mergeCell ref="A1134:B1134"/>
    <mergeCell ref="E1137:F1137"/>
    <mergeCell ref="E1125:F1125"/>
    <mergeCell ref="E1126:F1126"/>
    <mergeCell ref="E1127:F1127"/>
    <mergeCell ref="E1128:F1128"/>
    <mergeCell ref="C1129:D1129"/>
    <mergeCell ref="C1117:D1117"/>
    <mergeCell ref="A1118:G1118"/>
    <mergeCell ref="A1119:B1119"/>
    <mergeCell ref="E1121:F1121"/>
    <mergeCell ref="A1122:B1122"/>
    <mergeCell ref="A1110:B1110"/>
    <mergeCell ref="E1113:F1113"/>
    <mergeCell ref="E1114:F1114"/>
    <mergeCell ref="E1115:F1115"/>
    <mergeCell ref="E1116:F1116"/>
    <mergeCell ref="E1103:F1103"/>
    <mergeCell ref="C1104:D1104"/>
    <mergeCell ref="A1105:G1105"/>
    <mergeCell ref="A1106:B1106"/>
    <mergeCell ref="E1109:F1109"/>
    <mergeCell ref="E1094:F1094"/>
    <mergeCell ref="A1095:B1095"/>
    <mergeCell ref="E1100:F1100"/>
    <mergeCell ref="E1101:F1101"/>
    <mergeCell ref="E1102:F1102"/>
    <mergeCell ref="E1086:F1086"/>
    <mergeCell ref="E1087:F1087"/>
    <mergeCell ref="C1088:D1088"/>
    <mergeCell ref="A1089:G1089"/>
    <mergeCell ref="A1090:B1090"/>
    <mergeCell ref="A1074:B1074"/>
    <mergeCell ref="E1077:F1077"/>
    <mergeCell ref="A1078:B1078"/>
    <mergeCell ref="E1084:F1084"/>
    <mergeCell ref="E1085:F1085"/>
    <mergeCell ref="E1069:F1069"/>
    <mergeCell ref="E1070:F1070"/>
    <mergeCell ref="E1071:F1071"/>
    <mergeCell ref="C1072:D1072"/>
    <mergeCell ref="A1073:G1073"/>
    <mergeCell ref="E1054:F1054"/>
    <mergeCell ref="C1055:D1055"/>
    <mergeCell ref="A1056:G1056"/>
    <mergeCell ref="A1057:B1057"/>
    <mergeCell ref="E1068:F1068"/>
    <mergeCell ref="E1045:F1045"/>
    <mergeCell ref="A1046:B1046"/>
    <mergeCell ref="E1051:F1051"/>
    <mergeCell ref="E1052:F1052"/>
    <mergeCell ref="E1053:F1053"/>
    <mergeCell ref="E1039:F1039"/>
    <mergeCell ref="E1040:F1040"/>
    <mergeCell ref="C1041:D1041"/>
    <mergeCell ref="A1042:G1042"/>
    <mergeCell ref="A1043:B1043"/>
    <mergeCell ref="C1033:D1033"/>
    <mergeCell ref="A1034:G1034"/>
    <mergeCell ref="A1035:B1035"/>
    <mergeCell ref="E1037:F1037"/>
    <mergeCell ref="E1038:F1038"/>
    <mergeCell ref="A1026:B1026"/>
    <mergeCell ref="E1029:F1029"/>
    <mergeCell ref="E1030:F1030"/>
    <mergeCell ref="E1031:F1031"/>
    <mergeCell ref="E1032:F1032"/>
    <mergeCell ref="E1020:F1020"/>
    <mergeCell ref="C1021:D1021"/>
    <mergeCell ref="A1022:G1022"/>
    <mergeCell ref="A1023:B1023"/>
    <mergeCell ref="E1025:F1025"/>
    <mergeCell ref="E1013:F1013"/>
    <mergeCell ref="A1014:B1014"/>
    <mergeCell ref="E1017:F1017"/>
    <mergeCell ref="E1018:F1018"/>
    <mergeCell ref="E1019:F1019"/>
    <mergeCell ref="E1007:F1007"/>
    <mergeCell ref="E1008:F1008"/>
    <mergeCell ref="C1009:D1009"/>
    <mergeCell ref="A1010:G1010"/>
    <mergeCell ref="A1011:B1011"/>
    <mergeCell ref="A997:B997"/>
    <mergeCell ref="E1001:F1001"/>
    <mergeCell ref="A1002:B1002"/>
    <mergeCell ref="E1005:F1005"/>
    <mergeCell ref="E1006:F1006"/>
    <mergeCell ref="E992:F992"/>
    <mergeCell ref="E993:F993"/>
    <mergeCell ref="E994:F994"/>
    <mergeCell ref="C995:D995"/>
    <mergeCell ref="A996:G996"/>
    <mergeCell ref="A983:G983"/>
    <mergeCell ref="A984:B984"/>
    <mergeCell ref="E987:F987"/>
    <mergeCell ref="A988:B988"/>
    <mergeCell ref="E991:F991"/>
    <mergeCell ref="E978:F978"/>
    <mergeCell ref="E979:F979"/>
    <mergeCell ref="E980:F980"/>
    <mergeCell ref="E981:F981"/>
    <mergeCell ref="C982:D982"/>
    <mergeCell ref="C969:D969"/>
    <mergeCell ref="A970:G970"/>
    <mergeCell ref="A971:B971"/>
    <mergeCell ref="E974:F974"/>
    <mergeCell ref="A975:B975"/>
    <mergeCell ref="A962:B962"/>
    <mergeCell ref="E965:F965"/>
    <mergeCell ref="E966:F966"/>
    <mergeCell ref="E967:F967"/>
    <mergeCell ref="E968:F968"/>
    <mergeCell ref="E955:F955"/>
    <mergeCell ref="C956:D956"/>
    <mergeCell ref="A957:G957"/>
    <mergeCell ref="A958:B958"/>
    <mergeCell ref="E961:F961"/>
    <mergeCell ref="E948:F948"/>
    <mergeCell ref="A949:B949"/>
    <mergeCell ref="E952:F952"/>
    <mergeCell ref="E953:F953"/>
    <mergeCell ref="E954:F954"/>
    <mergeCell ref="E941:F941"/>
    <mergeCell ref="E942:F942"/>
    <mergeCell ref="C943:D943"/>
    <mergeCell ref="A944:G944"/>
    <mergeCell ref="A945:B945"/>
    <mergeCell ref="A932:B932"/>
    <mergeCell ref="E935:F935"/>
    <mergeCell ref="A936:B936"/>
    <mergeCell ref="E939:F939"/>
    <mergeCell ref="E940:F940"/>
    <mergeCell ref="E927:F927"/>
    <mergeCell ref="E928:F928"/>
    <mergeCell ref="E929:F929"/>
    <mergeCell ref="C930:D930"/>
    <mergeCell ref="A931:G931"/>
    <mergeCell ref="A918:G918"/>
    <mergeCell ref="A919:B919"/>
    <mergeCell ref="E922:F922"/>
    <mergeCell ref="A923:B923"/>
    <mergeCell ref="E926:F926"/>
    <mergeCell ref="E913:F913"/>
    <mergeCell ref="E914:F914"/>
    <mergeCell ref="E915:F915"/>
    <mergeCell ref="E916:F916"/>
    <mergeCell ref="C917:D917"/>
    <mergeCell ref="C904:D904"/>
    <mergeCell ref="A905:G905"/>
    <mergeCell ref="A906:B906"/>
    <mergeCell ref="E909:F909"/>
    <mergeCell ref="A910:B910"/>
    <mergeCell ref="A898:B898"/>
    <mergeCell ref="E900:F900"/>
    <mergeCell ref="E901:F901"/>
    <mergeCell ref="E902:F902"/>
    <mergeCell ref="E903:F903"/>
    <mergeCell ref="E893:F893"/>
    <mergeCell ref="E894:F894"/>
    <mergeCell ref="E895:F895"/>
    <mergeCell ref="C896:D896"/>
    <mergeCell ref="A897:G897"/>
    <mergeCell ref="E887:F887"/>
    <mergeCell ref="C888:D888"/>
    <mergeCell ref="A889:G889"/>
    <mergeCell ref="A890:B890"/>
    <mergeCell ref="E892:F892"/>
    <mergeCell ref="E880:F880"/>
    <mergeCell ref="A881:B881"/>
    <mergeCell ref="E884:F884"/>
    <mergeCell ref="E885:F885"/>
    <mergeCell ref="E886:F886"/>
    <mergeCell ref="E874:F874"/>
    <mergeCell ref="E875:F875"/>
    <mergeCell ref="C876:D876"/>
    <mergeCell ref="A877:G877"/>
    <mergeCell ref="A878:B878"/>
    <mergeCell ref="A866:B866"/>
    <mergeCell ref="E868:F868"/>
    <mergeCell ref="A869:B869"/>
    <mergeCell ref="E872:F872"/>
    <mergeCell ref="E873:F873"/>
    <mergeCell ref="E861:F861"/>
    <mergeCell ref="E862:F862"/>
    <mergeCell ref="E863:F863"/>
    <mergeCell ref="C864:D864"/>
    <mergeCell ref="A865:G865"/>
    <mergeCell ref="A852:G852"/>
    <mergeCell ref="A853:B853"/>
    <mergeCell ref="E856:F856"/>
    <mergeCell ref="A857:B857"/>
    <mergeCell ref="E860:F860"/>
    <mergeCell ref="E847:F847"/>
    <mergeCell ref="E848:F848"/>
    <mergeCell ref="E849:F849"/>
    <mergeCell ref="E850:F850"/>
    <mergeCell ref="C851:D851"/>
    <mergeCell ref="C835:D835"/>
    <mergeCell ref="A836:G836"/>
    <mergeCell ref="A837:B837"/>
    <mergeCell ref="E843:F843"/>
    <mergeCell ref="A844:B844"/>
    <mergeCell ref="A828:B828"/>
    <mergeCell ref="E831:F831"/>
    <mergeCell ref="E832:F832"/>
    <mergeCell ref="E833:F833"/>
    <mergeCell ref="E834:F834"/>
    <mergeCell ref="E821:F821"/>
    <mergeCell ref="C822:D822"/>
    <mergeCell ref="A823:G823"/>
    <mergeCell ref="A824:B824"/>
    <mergeCell ref="E827:F827"/>
    <mergeCell ref="E814:F814"/>
    <mergeCell ref="A815:B815"/>
    <mergeCell ref="E818:F818"/>
    <mergeCell ref="E819:F819"/>
    <mergeCell ref="E820:F820"/>
    <mergeCell ref="E804:F804"/>
    <mergeCell ref="E805:F805"/>
    <mergeCell ref="C806:D806"/>
    <mergeCell ref="A807:G807"/>
    <mergeCell ref="A808:B808"/>
    <mergeCell ref="A792:B792"/>
    <mergeCell ref="E798:F798"/>
    <mergeCell ref="A799:B799"/>
    <mergeCell ref="E802:F802"/>
    <mergeCell ref="E803:F803"/>
    <mergeCell ref="E787:F787"/>
    <mergeCell ref="E788:F788"/>
    <mergeCell ref="E789:F789"/>
    <mergeCell ref="C790:D790"/>
    <mergeCell ref="A791:G791"/>
    <mergeCell ref="A772:G772"/>
    <mergeCell ref="A773:B773"/>
    <mergeCell ref="E782:F782"/>
    <mergeCell ref="A783:B783"/>
    <mergeCell ref="E786:F786"/>
    <mergeCell ref="E767:F767"/>
    <mergeCell ref="E768:F768"/>
    <mergeCell ref="E769:F769"/>
    <mergeCell ref="E770:F770"/>
    <mergeCell ref="C771:D771"/>
    <mergeCell ref="C755:D755"/>
    <mergeCell ref="A756:G756"/>
    <mergeCell ref="A757:B757"/>
    <mergeCell ref="E763:F763"/>
    <mergeCell ref="A764:B764"/>
    <mergeCell ref="A748:B748"/>
    <mergeCell ref="E751:F751"/>
    <mergeCell ref="E752:F752"/>
    <mergeCell ref="E753:F753"/>
    <mergeCell ref="E754:F754"/>
    <mergeCell ref="E739:F739"/>
    <mergeCell ref="C740:D740"/>
    <mergeCell ref="A741:G741"/>
    <mergeCell ref="A742:B742"/>
    <mergeCell ref="E747:F747"/>
    <mergeCell ref="E731:F731"/>
    <mergeCell ref="A732:B732"/>
    <mergeCell ref="E736:F736"/>
    <mergeCell ref="E737:F737"/>
    <mergeCell ref="E738:F738"/>
    <mergeCell ref="E725:F725"/>
    <mergeCell ref="E726:F726"/>
    <mergeCell ref="C727:D727"/>
    <mergeCell ref="A728:G728"/>
    <mergeCell ref="A729:B729"/>
    <mergeCell ref="A716:B716"/>
    <mergeCell ref="E718:F718"/>
    <mergeCell ref="A719:B719"/>
    <mergeCell ref="E723:F723"/>
    <mergeCell ref="E724:F724"/>
    <mergeCell ref="E711:F711"/>
    <mergeCell ref="E712:F712"/>
    <mergeCell ref="E713:F713"/>
    <mergeCell ref="C714:D714"/>
    <mergeCell ref="A715:G715"/>
    <mergeCell ref="A701:G701"/>
    <mergeCell ref="A702:B702"/>
    <mergeCell ref="E706:F706"/>
    <mergeCell ref="A707:B707"/>
    <mergeCell ref="E710:F710"/>
    <mergeCell ref="E696:F696"/>
    <mergeCell ref="E697:F697"/>
    <mergeCell ref="E698:F698"/>
    <mergeCell ref="E699:F699"/>
    <mergeCell ref="C700:D700"/>
    <mergeCell ref="C685:D685"/>
    <mergeCell ref="A686:G686"/>
    <mergeCell ref="A687:B687"/>
    <mergeCell ref="E691:F691"/>
    <mergeCell ref="A692:B692"/>
    <mergeCell ref="A678:B678"/>
    <mergeCell ref="E681:F681"/>
    <mergeCell ref="E682:F682"/>
    <mergeCell ref="E683:F683"/>
    <mergeCell ref="E684:F684"/>
    <mergeCell ref="E672:F672"/>
    <mergeCell ref="C673:D673"/>
    <mergeCell ref="A674:G674"/>
    <mergeCell ref="A675:B675"/>
    <mergeCell ref="E677:F677"/>
    <mergeCell ref="E665:F665"/>
    <mergeCell ref="A666:B666"/>
    <mergeCell ref="E669:F669"/>
    <mergeCell ref="E670:F670"/>
    <mergeCell ref="E671:F671"/>
    <mergeCell ref="E658:F658"/>
    <mergeCell ref="E659:F659"/>
    <mergeCell ref="C660:D660"/>
    <mergeCell ref="A661:G661"/>
    <mergeCell ref="A662:B662"/>
    <mergeCell ref="A645:B645"/>
    <mergeCell ref="E652:F652"/>
    <mergeCell ref="A653:B653"/>
    <mergeCell ref="E656:F656"/>
    <mergeCell ref="E657:F657"/>
    <mergeCell ref="E640:F640"/>
    <mergeCell ref="E641:F641"/>
    <mergeCell ref="E642:F642"/>
    <mergeCell ref="C643:D643"/>
    <mergeCell ref="A644:G644"/>
    <mergeCell ref="A628:G628"/>
    <mergeCell ref="A629:B629"/>
    <mergeCell ref="E633:F633"/>
    <mergeCell ref="A634:B634"/>
    <mergeCell ref="E639:F639"/>
    <mergeCell ref="E623:F623"/>
    <mergeCell ref="E624:F624"/>
    <mergeCell ref="E625:F625"/>
    <mergeCell ref="E626:F626"/>
    <mergeCell ref="C627:D627"/>
    <mergeCell ref="C612:D612"/>
    <mergeCell ref="A613:G613"/>
    <mergeCell ref="A614:B614"/>
    <mergeCell ref="E616:F616"/>
    <mergeCell ref="A617:B617"/>
    <mergeCell ref="A601:B601"/>
    <mergeCell ref="E608:F608"/>
    <mergeCell ref="E609:F609"/>
    <mergeCell ref="E610:F610"/>
    <mergeCell ref="E611:F611"/>
    <mergeCell ref="E595:F595"/>
    <mergeCell ref="C596:D596"/>
    <mergeCell ref="A597:G597"/>
    <mergeCell ref="A598:B598"/>
    <mergeCell ref="E600:F600"/>
    <mergeCell ref="E583:F583"/>
    <mergeCell ref="A584:B584"/>
    <mergeCell ref="E592:F592"/>
    <mergeCell ref="E593:F593"/>
    <mergeCell ref="E594:F594"/>
    <mergeCell ref="E577:F577"/>
    <mergeCell ref="E578:F578"/>
    <mergeCell ref="C579:D579"/>
    <mergeCell ref="A580:G580"/>
    <mergeCell ref="A581:B581"/>
    <mergeCell ref="A567:B567"/>
    <mergeCell ref="E571:F571"/>
    <mergeCell ref="A572:B572"/>
    <mergeCell ref="E575:F575"/>
    <mergeCell ref="E576:F576"/>
    <mergeCell ref="E562:F562"/>
    <mergeCell ref="E563:F563"/>
    <mergeCell ref="E564:F564"/>
    <mergeCell ref="C565:D565"/>
    <mergeCell ref="A566:G566"/>
    <mergeCell ref="A549:G549"/>
    <mergeCell ref="A550:B550"/>
    <mergeCell ref="E557:F557"/>
    <mergeCell ref="A558:B558"/>
    <mergeCell ref="E561:F561"/>
    <mergeCell ref="E544:F544"/>
    <mergeCell ref="E545:F545"/>
    <mergeCell ref="E546:F546"/>
    <mergeCell ref="E547:F547"/>
    <mergeCell ref="C548:D548"/>
    <mergeCell ref="C529:D529"/>
    <mergeCell ref="A530:G530"/>
    <mergeCell ref="A531:B531"/>
    <mergeCell ref="E540:F540"/>
    <mergeCell ref="A541:B541"/>
    <mergeCell ref="A522:B522"/>
    <mergeCell ref="E525:F525"/>
    <mergeCell ref="E526:F526"/>
    <mergeCell ref="E527:F527"/>
    <mergeCell ref="E528:F528"/>
    <mergeCell ref="E515:F515"/>
    <mergeCell ref="C516:D516"/>
    <mergeCell ref="A517:G517"/>
    <mergeCell ref="A518:B518"/>
    <mergeCell ref="E521:F521"/>
    <mergeCell ref="E508:F508"/>
    <mergeCell ref="A509:B509"/>
    <mergeCell ref="E512:F512"/>
    <mergeCell ref="E513:F513"/>
    <mergeCell ref="E514:F514"/>
    <mergeCell ref="E502:F502"/>
    <mergeCell ref="E503:F503"/>
    <mergeCell ref="C504:D504"/>
    <mergeCell ref="A505:G505"/>
    <mergeCell ref="A506:B506"/>
    <mergeCell ref="A494:B494"/>
    <mergeCell ref="E496:F496"/>
    <mergeCell ref="A497:B497"/>
    <mergeCell ref="E500:F500"/>
    <mergeCell ref="E501:F501"/>
    <mergeCell ref="E489:F489"/>
    <mergeCell ref="E490:F490"/>
    <mergeCell ref="E491:F491"/>
    <mergeCell ref="C492:D492"/>
    <mergeCell ref="A493:G493"/>
    <mergeCell ref="A481:G481"/>
    <mergeCell ref="A482:B482"/>
    <mergeCell ref="E484:F484"/>
    <mergeCell ref="A485:B485"/>
    <mergeCell ref="E488:F488"/>
    <mergeCell ref="E476:F476"/>
    <mergeCell ref="E477:F477"/>
    <mergeCell ref="E478:F478"/>
    <mergeCell ref="E479:F479"/>
    <mergeCell ref="C480:D480"/>
    <mergeCell ref="C468:D468"/>
    <mergeCell ref="A469:G469"/>
    <mergeCell ref="A470:B470"/>
    <mergeCell ref="E472:F472"/>
    <mergeCell ref="A473:B473"/>
    <mergeCell ref="A456:B456"/>
    <mergeCell ref="E464:F464"/>
    <mergeCell ref="E465:F465"/>
    <mergeCell ref="E466:F466"/>
    <mergeCell ref="E467:F467"/>
    <mergeCell ref="E451:F451"/>
    <mergeCell ref="E452:F452"/>
    <mergeCell ref="E453:F453"/>
    <mergeCell ref="C454:D454"/>
    <mergeCell ref="A455:G455"/>
    <mergeCell ref="A437:G437"/>
    <mergeCell ref="A438:B438"/>
    <mergeCell ref="E446:F446"/>
    <mergeCell ref="A447:B447"/>
    <mergeCell ref="E450:F450"/>
    <mergeCell ref="E432:F432"/>
    <mergeCell ref="E433:F433"/>
    <mergeCell ref="E434:F434"/>
    <mergeCell ref="E435:F435"/>
    <mergeCell ref="C436:D436"/>
    <mergeCell ref="C424:D424"/>
    <mergeCell ref="A425:G425"/>
    <mergeCell ref="A426:B426"/>
    <mergeCell ref="E428:F428"/>
    <mergeCell ref="A429:B429"/>
    <mergeCell ref="A417:B417"/>
    <mergeCell ref="E420:F420"/>
    <mergeCell ref="E421:F421"/>
    <mergeCell ref="E422:F422"/>
    <mergeCell ref="E423:F423"/>
    <mergeCell ref="E411:F411"/>
    <mergeCell ref="C412:D412"/>
    <mergeCell ref="A413:G413"/>
    <mergeCell ref="A414:B414"/>
    <mergeCell ref="E416:F416"/>
    <mergeCell ref="E404:F404"/>
    <mergeCell ref="A405:B405"/>
    <mergeCell ref="E408:F408"/>
    <mergeCell ref="E409:F409"/>
    <mergeCell ref="E410:F410"/>
    <mergeCell ref="E398:F398"/>
    <mergeCell ref="E399:F399"/>
    <mergeCell ref="C400:D400"/>
    <mergeCell ref="A401:G401"/>
    <mergeCell ref="A402:B402"/>
    <mergeCell ref="A387:B387"/>
    <mergeCell ref="E392:F392"/>
    <mergeCell ref="A393:B393"/>
    <mergeCell ref="E396:F396"/>
    <mergeCell ref="E397:F397"/>
    <mergeCell ref="E382:F382"/>
    <mergeCell ref="E383:F383"/>
    <mergeCell ref="E384:F384"/>
    <mergeCell ref="C385:D385"/>
    <mergeCell ref="A386:G386"/>
    <mergeCell ref="A370:G370"/>
    <mergeCell ref="A371:B371"/>
    <mergeCell ref="E377:F377"/>
    <mergeCell ref="A378:B378"/>
    <mergeCell ref="E381:F381"/>
    <mergeCell ref="E365:F365"/>
    <mergeCell ref="E366:F366"/>
    <mergeCell ref="E367:F367"/>
    <mergeCell ref="E368:F368"/>
    <mergeCell ref="C369:D369"/>
    <mergeCell ref="C355:D355"/>
    <mergeCell ref="A356:G356"/>
    <mergeCell ref="A357:B357"/>
    <mergeCell ref="E361:F361"/>
    <mergeCell ref="A362:B362"/>
    <mergeCell ref="A348:B348"/>
    <mergeCell ref="E351:F351"/>
    <mergeCell ref="E352:F352"/>
    <mergeCell ref="E353:F353"/>
    <mergeCell ref="E354:F354"/>
    <mergeCell ref="E340:F340"/>
    <mergeCell ref="C341:D341"/>
    <mergeCell ref="A342:G342"/>
    <mergeCell ref="A343:B343"/>
    <mergeCell ref="E347:F347"/>
    <mergeCell ref="A331:G331"/>
    <mergeCell ref="A332:B332"/>
    <mergeCell ref="E337:F337"/>
    <mergeCell ref="E338:F338"/>
    <mergeCell ref="E339:F339"/>
    <mergeCell ref="E326:F326"/>
    <mergeCell ref="E327:F327"/>
    <mergeCell ref="E328:F328"/>
    <mergeCell ref="E329:F329"/>
    <mergeCell ref="C330:D330"/>
    <mergeCell ref="C317:D317"/>
    <mergeCell ref="A318:G318"/>
    <mergeCell ref="A319:B319"/>
    <mergeCell ref="E322:F322"/>
    <mergeCell ref="A323:B323"/>
    <mergeCell ref="A310:B310"/>
    <mergeCell ref="E313:F313"/>
    <mergeCell ref="E314:F314"/>
    <mergeCell ref="E315:F315"/>
    <mergeCell ref="E316:F316"/>
    <mergeCell ref="E302:F302"/>
    <mergeCell ref="C303:D303"/>
    <mergeCell ref="A304:G304"/>
    <mergeCell ref="A305:B305"/>
    <mergeCell ref="E309:F309"/>
    <mergeCell ref="A294:G294"/>
    <mergeCell ref="A295:B295"/>
    <mergeCell ref="E299:F299"/>
    <mergeCell ref="E300:F300"/>
    <mergeCell ref="E301:F301"/>
    <mergeCell ref="E289:F289"/>
    <mergeCell ref="E290:F290"/>
    <mergeCell ref="E291:F291"/>
    <mergeCell ref="E292:F292"/>
    <mergeCell ref="C293:D293"/>
    <mergeCell ref="C279:D279"/>
    <mergeCell ref="A280:G280"/>
    <mergeCell ref="A281:B281"/>
    <mergeCell ref="E285:F285"/>
    <mergeCell ref="A286:B286"/>
    <mergeCell ref="A271:B271"/>
    <mergeCell ref="E275:F275"/>
    <mergeCell ref="E276:F276"/>
    <mergeCell ref="E277:F277"/>
    <mergeCell ref="E278:F278"/>
    <mergeCell ref="E266:F266"/>
    <mergeCell ref="E267:F267"/>
    <mergeCell ref="E268:F268"/>
    <mergeCell ref="C269:D269"/>
    <mergeCell ref="A270:G270"/>
    <mergeCell ref="E258:F258"/>
    <mergeCell ref="C259:D259"/>
    <mergeCell ref="A260:G260"/>
    <mergeCell ref="A261:B261"/>
    <mergeCell ref="E265:F265"/>
    <mergeCell ref="E247:F247"/>
    <mergeCell ref="A248:B248"/>
    <mergeCell ref="E255:F255"/>
    <mergeCell ref="E256:F256"/>
    <mergeCell ref="E257:F257"/>
    <mergeCell ref="E240:F240"/>
    <mergeCell ref="E241:F241"/>
    <mergeCell ref="C242:D242"/>
    <mergeCell ref="A243:G243"/>
    <mergeCell ref="A244:B244"/>
    <mergeCell ref="A227:B227"/>
    <mergeCell ref="E230:F230"/>
    <mergeCell ref="A231:B231"/>
    <mergeCell ref="E238:F238"/>
    <mergeCell ref="E239:F239"/>
    <mergeCell ref="E222:F222"/>
    <mergeCell ref="E223:F223"/>
    <mergeCell ref="E224:F224"/>
    <mergeCell ref="C225:D225"/>
    <mergeCell ref="A226:G226"/>
    <mergeCell ref="A213:G213"/>
    <mergeCell ref="A214:B214"/>
    <mergeCell ref="E216:F216"/>
    <mergeCell ref="A217:B217"/>
    <mergeCell ref="E221:F221"/>
    <mergeCell ref="E208:F208"/>
    <mergeCell ref="E209:F209"/>
    <mergeCell ref="E210:F210"/>
    <mergeCell ref="E211:F211"/>
    <mergeCell ref="C212:D212"/>
    <mergeCell ref="C199:D199"/>
    <mergeCell ref="A200:G200"/>
    <mergeCell ref="A201:B201"/>
    <mergeCell ref="E203:F203"/>
    <mergeCell ref="A204:B204"/>
    <mergeCell ref="A190:B190"/>
    <mergeCell ref="E195:F195"/>
    <mergeCell ref="E196:F196"/>
    <mergeCell ref="E197:F197"/>
    <mergeCell ref="E198:F198"/>
    <mergeCell ref="E185:F185"/>
    <mergeCell ref="E186:F186"/>
    <mergeCell ref="E187:F187"/>
    <mergeCell ref="C188:D188"/>
    <mergeCell ref="A189:G189"/>
    <mergeCell ref="E176:F176"/>
    <mergeCell ref="C177:D177"/>
    <mergeCell ref="A178:G178"/>
    <mergeCell ref="A179:B179"/>
    <mergeCell ref="E184:F184"/>
    <mergeCell ref="A167:G167"/>
    <mergeCell ref="A168:B168"/>
    <mergeCell ref="E173:F173"/>
    <mergeCell ref="E174:F174"/>
    <mergeCell ref="E175:F175"/>
    <mergeCell ref="E162:F162"/>
    <mergeCell ref="E163:F163"/>
    <mergeCell ref="E164:F164"/>
    <mergeCell ref="E165:F165"/>
    <mergeCell ref="C166:D166"/>
    <mergeCell ref="E153:F153"/>
    <mergeCell ref="E154:F154"/>
    <mergeCell ref="C155:D155"/>
    <mergeCell ref="A156:G156"/>
    <mergeCell ref="A157:B157"/>
    <mergeCell ref="C144:D144"/>
    <mergeCell ref="A145:G145"/>
    <mergeCell ref="A146:B146"/>
    <mergeCell ref="E151:F151"/>
    <mergeCell ref="E152:F152"/>
    <mergeCell ref="A137:B137"/>
    <mergeCell ref="E140:F140"/>
    <mergeCell ref="E141:F141"/>
    <mergeCell ref="E142:F142"/>
    <mergeCell ref="E143:F143"/>
    <mergeCell ref="E129:F129"/>
    <mergeCell ref="C130:D130"/>
    <mergeCell ref="A131:G131"/>
    <mergeCell ref="A132:B132"/>
    <mergeCell ref="E136:F136"/>
    <mergeCell ref="E123:F123"/>
    <mergeCell ref="A124:B124"/>
    <mergeCell ref="E126:F126"/>
    <mergeCell ref="E127:F127"/>
    <mergeCell ref="E128:F128"/>
    <mergeCell ref="C116:D116"/>
    <mergeCell ref="A117:G117"/>
    <mergeCell ref="A118:B118"/>
    <mergeCell ref="E120:F120"/>
    <mergeCell ref="A121:B121"/>
    <mergeCell ref="A110:B110"/>
    <mergeCell ref="E112:F112"/>
    <mergeCell ref="E113:F113"/>
    <mergeCell ref="E114:F114"/>
    <mergeCell ref="E115:F115"/>
    <mergeCell ref="E104:F104"/>
    <mergeCell ref="C105:D105"/>
    <mergeCell ref="A106:G106"/>
    <mergeCell ref="A107:B107"/>
    <mergeCell ref="E109:F109"/>
    <mergeCell ref="A98:G98"/>
    <mergeCell ref="A99:B99"/>
    <mergeCell ref="E101:F101"/>
    <mergeCell ref="E102:F102"/>
    <mergeCell ref="E103:F103"/>
    <mergeCell ref="E93:F93"/>
    <mergeCell ref="E94:F94"/>
    <mergeCell ref="E95:F95"/>
    <mergeCell ref="E96:F96"/>
    <mergeCell ref="C97:D97"/>
    <mergeCell ref="C83:D83"/>
    <mergeCell ref="A84:G84"/>
    <mergeCell ref="A85:B85"/>
    <mergeCell ref="E89:F89"/>
    <mergeCell ref="A90:B90"/>
    <mergeCell ref="A76:B76"/>
    <mergeCell ref="E79:F79"/>
    <mergeCell ref="E80:F80"/>
    <mergeCell ref="E81:F81"/>
    <mergeCell ref="E82:F82"/>
    <mergeCell ref="E58:F58"/>
    <mergeCell ref="C59:D59"/>
    <mergeCell ref="A60:G60"/>
    <mergeCell ref="A61:B61"/>
    <mergeCell ref="E75:F75"/>
    <mergeCell ref="E51:F51"/>
    <mergeCell ref="A52:B52"/>
    <mergeCell ref="E55:F55"/>
    <mergeCell ref="E56:F56"/>
    <mergeCell ref="E57:F57"/>
    <mergeCell ref="E41:F41"/>
    <mergeCell ref="E42:F42"/>
    <mergeCell ref="C43:D43"/>
    <mergeCell ref="A44:G44"/>
    <mergeCell ref="A45:B45"/>
    <mergeCell ref="A31:B31"/>
    <mergeCell ref="E35:F35"/>
    <mergeCell ref="A36:B36"/>
    <mergeCell ref="E39:F39"/>
    <mergeCell ref="E40:F40"/>
    <mergeCell ref="E26:F26"/>
    <mergeCell ref="E27:F27"/>
    <mergeCell ref="E28:F28"/>
    <mergeCell ref="C29:D29"/>
    <mergeCell ref="A30:G30"/>
    <mergeCell ref="A11:G11"/>
    <mergeCell ref="A21:G21"/>
    <mergeCell ref="A22:B22"/>
    <mergeCell ref="E25:F25"/>
    <mergeCell ref="A1:G6"/>
    <mergeCell ref="A7:D7"/>
    <mergeCell ref="F7:G7"/>
    <mergeCell ref="A8:D8"/>
    <mergeCell ref="E8:E9"/>
    <mergeCell ref="F8:F9"/>
    <mergeCell ref="G8:G9"/>
    <mergeCell ref="A9:D9"/>
    <mergeCell ref="A10:G10"/>
    <mergeCell ref="A12:G12"/>
    <mergeCell ref="A13:B13"/>
    <mergeCell ref="E17:F17"/>
    <mergeCell ref="E18:F18"/>
    <mergeCell ref="E19:F19"/>
    <mergeCell ref="E20:F20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"/>
  <sheetViews>
    <sheetView view="pageBreakPreview" zoomScale="115" zoomScaleNormal="100" zoomScaleSheetLayoutView="115" workbookViewId="0">
      <selection activeCell="A10" sqref="A10:G10"/>
    </sheetView>
  </sheetViews>
  <sheetFormatPr defaultColWidth="8.85546875" defaultRowHeight="15"/>
  <cols>
    <col min="1" max="1" width="8.28515625" style="106" customWidth="1"/>
    <col min="2" max="2" width="68.7109375" style="106" customWidth="1"/>
    <col min="3" max="3" width="10" style="106" customWidth="1"/>
    <col min="4" max="4" width="5" style="106" customWidth="1"/>
    <col min="5" max="5" width="22.28515625" style="106" customWidth="1"/>
    <col min="6" max="6" width="14.7109375" style="106" customWidth="1"/>
    <col min="7" max="7" width="18" style="106" customWidth="1"/>
    <col min="8" max="16384" width="8.85546875" style="106"/>
  </cols>
  <sheetData>
    <row r="1" spans="1:9" ht="15" customHeight="1" thickTop="1">
      <c r="A1" s="219"/>
      <c r="B1" s="220"/>
      <c r="C1" s="220"/>
      <c r="D1" s="220"/>
      <c r="E1" s="220"/>
      <c r="F1" s="220"/>
      <c r="G1" s="221"/>
      <c r="H1" s="105"/>
      <c r="I1" s="105"/>
    </row>
    <row r="2" spans="1:9" ht="15" customHeight="1">
      <c r="A2" s="222"/>
      <c r="B2" s="223"/>
      <c r="C2" s="223"/>
      <c r="D2" s="223"/>
      <c r="E2" s="223"/>
      <c r="F2" s="223"/>
      <c r="G2" s="224"/>
    </row>
    <row r="3" spans="1:9" ht="15" customHeight="1">
      <c r="A3" s="222"/>
      <c r="B3" s="223"/>
      <c r="C3" s="223"/>
      <c r="D3" s="223"/>
      <c r="E3" s="223"/>
      <c r="F3" s="223"/>
      <c r="G3" s="224"/>
    </row>
    <row r="4" spans="1:9" ht="15" customHeight="1">
      <c r="A4" s="222"/>
      <c r="B4" s="223"/>
      <c r="C4" s="223"/>
      <c r="D4" s="223"/>
      <c r="E4" s="223"/>
      <c r="F4" s="223"/>
      <c r="G4" s="224"/>
    </row>
    <row r="5" spans="1:9" ht="15" customHeight="1">
      <c r="A5" s="222"/>
      <c r="B5" s="223"/>
      <c r="C5" s="223"/>
      <c r="D5" s="223"/>
      <c r="E5" s="223"/>
      <c r="F5" s="223"/>
      <c r="G5" s="224"/>
    </row>
    <row r="6" spans="1:9" ht="24" customHeight="1" thickBot="1">
      <c r="A6" s="225"/>
      <c r="B6" s="226"/>
      <c r="C6" s="226"/>
      <c r="D6" s="226"/>
      <c r="E6" s="226"/>
      <c r="F6" s="226"/>
      <c r="G6" s="227"/>
      <c r="H6" s="107"/>
      <c r="I6" s="107"/>
    </row>
    <row r="7" spans="1:9" ht="29.25" customHeight="1" thickTop="1" thickBot="1">
      <c r="A7" s="228" t="s">
        <v>704</v>
      </c>
      <c r="B7" s="229"/>
      <c r="C7" s="229"/>
      <c r="D7" s="230"/>
      <c r="E7" s="108" t="s">
        <v>705</v>
      </c>
      <c r="F7" s="231" t="s">
        <v>709</v>
      </c>
      <c r="G7" s="232"/>
    </row>
    <row r="8" spans="1:9" ht="33" customHeight="1" thickTop="1" thickBot="1">
      <c r="A8" s="233" t="s">
        <v>897</v>
      </c>
      <c r="B8" s="234"/>
      <c r="C8" s="234"/>
      <c r="D8" s="235"/>
      <c r="E8" s="236" t="s">
        <v>708</v>
      </c>
      <c r="F8" s="236" t="s">
        <v>706</v>
      </c>
      <c r="G8" s="238">
        <v>910305.96</v>
      </c>
    </row>
    <row r="9" spans="1:9" ht="40.15" customHeight="1" thickTop="1" thickBot="1">
      <c r="A9" s="233" t="s">
        <v>887</v>
      </c>
      <c r="B9" s="234"/>
      <c r="C9" s="234"/>
      <c r="D9" s="235"/>
      <c r="E9" s="237"/>
      <c r="F9" s="237"/>
      <c r="G9" s="239"/>
    </row>
    <row r="10" spans="1:9" ht="19.899999999999999" customHeight="1" thickTop="1" thickBot="1">
      <c r="A10" s="206" t="s">
        <v>891</v>
      </c>
      <c r="B10" s="207"/>
      <c r="C10" s="207"/>
      <c r="D10" s="207"/>
      <c r="E10" s="207"/>
      <c r="F10" s="207"/>
      <c r="G10" s="208"/>
      <c r="H10" s="109"/>
      <c r="I10" s="109"/>
    </row>
    <row r="11" spans="1:9" ht="10.15" customHeight="1" thickTop="1">
      <c r="A11" s="209"/>
      <c r="B11" s="210"/>
      <c r="C11" s="210"/>
      <c r="D11" s="210"/>
      <c r="E11" s="210"/>
      <c r="F11" s="210"/>
      <c r="G11" s="211"/>
    </row>
    <row r="12" spans="1:9" ht="19.899999999999999" customHeight="1">
      <c r="A12" s="212" t="s">
        <v>892</v>
      </c>
      <c r="B12" s="213"/>
      <c r="C12" s="213"/>
      <c r="D12" s="213"/>
      <c r="E12" s="213"/>
      <c r="F12" s="213"/>
      <c r="G12" s="214"/>
    </row>
    <row r="13" spans="1:9" ht="15" customHeight="1">
      <c r="A13" s="215" t="s">
        <v>0</v>
      </c>
      <c r="B13" s="216"/>
      <c r="C13" s="110" t="s">
        <v>1</v>
      </c>
      <c r="D13" s="110" t="s">
        <v>2</v>
      </c>
      <c r="E13" s="110" t="s">
        <v>3</v>
      </c>
      <c r="F13" s="110" t="s">
        <v>4</v>
      </c>
      <c r="G13" s="111" t="s">
        <v>5</v>
      </c>
    </row>
    <row r="14" spans="1:9" ht="19.899999999999999" customHeight="1">
      <c r="A14" s="112">
        <v>72839</v>
      </c>
      <c r="B14" s="113" t="s">
        <v>893</v>
      </c>
      <c r="C14" s="114" t="s">
        <v>8</v>
      </c>
      <c r="D14" s="114" t="s">
        <v>801</v>
      </c>
      <c r="E14" s="115">
        <v>1</v>
      </c>
      <c r="F14" s="116">
        <v>0.59</v>
      </c>
      <c r="G14" s="117">
        <f>E14*F14</f>
        <v>0.59</v>
      </c>
    </row>
    <row r="15" spans="1:9" ht="19.899999999999999" customHeight="1">
      <c r="A15" s="112">
        <v>88282</v>
      </c>
      <c r="B15" s="113" t="s">
        <v>894</v>
      </c>
      <c r="C15" s="114" t="s">
        <v>8</v>
      </c>
      <c r="D15" s="114" t="s">
        <v>801</v>
      </c>
      <c r="E15" s="115">
        <v>0.7</v>
      </c>
      <c r="F15" s="116">
        <v>18.739999999999998</v>
      </c>
      <c r="G15" s="117">
        <f t="shared" ref="G15:G16" si="0">E15*F15</f>
        <v>13.117999999999999</v>
      </c>
    </row>
    <row r="16" spans="1:9" ht="19.899999999999999" customHeight="1">
      <c r="A16" s="112" t="s">
        <v>895</v>
      </c>
      <c r="B16" s="113" t="s">
        <v>32</v>
      </c>
      <c r="C16" s="114" t="s">
        <v>8</v>
      </c>
      <c r="D16" s="114" t="s">
        <v>801</v>
      </c>
      <c r="E16" s="115">
        <v>0.3</v>
      </c>
      <c r="F16" s="116">
        <v>17.09</v>
      </c>
      <c r="G16" s="117">
        <f t="shared" si="0"/>
        <v>5.1269999999999998</v>
      </c>
    </row>
    <row r="17" spans="1:7" ht="15" customHeight="1">
      <c r="A17" s="118"/>
      <c r="B17" s="119"/>
      <c r="C17" s="119"/>
      <c r="D17" s="119"/>
      <c r="E17" s="217" t="s">
        <v>13</v>
      </c>
      <c r="F17" s="218"/>
      <c r="G17" s="120">
        <f>SUM(G14:G16)</f>
        <v>18.834999999999997</v>
      </c>
    </row>
    <row r="18" spans="1:7" ht="15" customHeight="1">
      <c r="A18" s="118"/>
      <c r="B18" s="119"/>
      <c r="C18" s="119"/>
      <c r="D18" s="119"/>
      <c r="E18" s="204" t="s">
        <v>14</v>
      </c>
      <c r="F18" s="205"/>
      <c r="G18" s="120">
        <f>SUM(G17)</f>
        <v>18.834999999999997</v>
      </c>
    </row>
    <row r="19" spans="1:7" ht="15" customHeight="1">
      <c r="A19" s="118"/>
      <c r="B19" s="119"/>
      <c r="C19" s="119"/>
      <c r="D19" s="119"/>
      <c r="E19" s="204" t="s">
        <v>15</v>
      </c>
      <c r="F19" s="205"/>
      <c r="G19" s="120">
        <f>SUM(G18)</f>
        <v>18.834999999999997</v>
      </c>
    </row>
    <row r="20" spans="1:7" ht="15" customHeight="1">
      <c r="A20" s="118"/>
      <c r="B20" s="119"/>
      <c r="C20" s="119"/>
      <c r="D20" s="119"/>
      <c r="E20" s="204" t="s">
        <v>16</v>
      </c>
      <c r="F20" s="205"/>
      <c r="G20" s="121">
        <f>G19*1.29</f>
        <v>24.297149999999998</v>
      </c>
    </row>
    <row r="21" spans="1:7">
      <c r="A21" s="122"/>
      <c r="B21" s="123"/>
      <c r="C21" s="123"/>
      <c r="D21" s="123"/>
      <c r="E21" s="123"/>
      <c r="F21" s="123"/>
      <c r="G21" s="124"/>
    </row>
    <row r="22" spans="1:7">
      <c r="A22" s="125"/>
      <c r="G22" s="126"/>
    </row>
    <row r="23" spans="1:7">
      <c r="A23" s="125"/>
      <c r="G23" s="126"/>
    </row>
    <row r="24" spans="1:7">
      <c r="A24" s="125"/>
      <c r="G24" s="126"/>
    </row>
    <row r="25" spans="1:7">
      <c r="A25" s="125"/>
      <c r="G25" s="126"/>
    </row>
    <row r="26" spans="1:7">
      <c r="A26" s="125"/>
      <c r="G26" s="126"/>
    </row>
    <row r="27" spans="1:7">
      <c r="A27" s="125"/>
      <c r="G27" s="126"/>
    </row>
    <row r="28" spans="1:7" ht="15.75" thickBot="1">
      <c r="A28" s="127"/>
      <c r="B28" s="128"/>
      <c r="C28" s="128"/>
      <c r="D28" s="128"/>
      <c r="E28" s="128"/>
      <c r="F28" s="128"/>
      <c r="G28" s="129"/>
    </row>
    <row r="29" spans="1:7" ht="15.75" thickTop="1"/>
  </sheetData>
  <mergeCells count="16">
    <mergeCell ref="A1:G6"/>
    <mergeCell ref="A7:D7"/>
    <mergeCell ref="F7:G7"/>
    <mergeCell ref="A8:D8"/>
    <mergeCell ref="E8:E9"/>
    <mergeCell ref="F8:F9"/>
    <mergeCell ref="G8:G9"/>
    <mergeCell ref="A9:D9"/>
    <mergeCell ref="E19:F19"/>
    <mergeCell ref="E20:F20"/>
    <mergeCell ref="A10:G10"/>
    <mergeCell ref="A11:G11"/>
    <mergeCell ref="A12:G12"/>
    <mergeCell ref="A13:B13"/>
    <mergeCell ref="E17:F17"/>
    <mergeCell ref="E18:F18"/>
  </mergeCells>
  <printOptions horizontalCentered="1"/>
  <pageMargins left="0.23622047244094488" right="0.23622047244094488" top="0.23622047244094488" bottom="0.74803149606299213" header="0.31496062992125984" footer="0.19685039370078741"/>
  <pageSetup paperSize="9" scale="65" orientation="portrait" r:id="rId1"/>
  <headerFooter>
    <oddFooter>&amp;CPágina &amp;P de &amp;N&amp;R&amp;G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60"/>
  <sheetViews>
    <sheetView view="pageBreakPreview" zoomScale="115" zoomScaleNormal="100" zoomScaleSheetLayoutView="115" workbookViewId="0">
      <selection activeCell="C11" sqref="C11"/>
    </sheetView>
  </sheetViews>
  <sheetFormatPr defaultColWidth="8.85546875" defaultRowHeight="15"/>
  <cols>
    <col min="1" max="1" width="7.42578125" style="6" customWidth="1"/>
    <col min="2" max="2" width="45.140625" style="6" customWidth="1"/>
    <col min="3" max="7" width="20.7109375" style="6" customWidth="1"/>
    <col min="8" max="8" width="19.85546875" style="6" customWidth="1"/>
    <col min="9" max="9" width="1.7109375" style="6" customWidth="1"/>
    <col min="10" max="16384" width="8.85546875" style="6"/>
  </cols>
  <sheetData>
    <row r="1" spans="1:15" customFormat="1" ht="15" customHeight="1" thickTop="1">
      <c r="A1" s="247"/>
      <c r="B1" s="248"/>
      <c r="C1" s="248"/>
      <c r="D1" s="248"/>
      <c r="E1" s="248"/>
      <c r="F1" s="248"/>
      <c r="G1" s="248"/>
      <c r="H1" s="248"/>
      <c r="I1" s="249"/>
    </row>
    <row r="2" spans="1:15" customFormat="1" ht="15" customHeight="1">
      <c r="A2" s="250"/>
      <c r="B2" s="251"/>
      <c r="C2" s="251"/>
      <c r="D2" s="251"/>
      <c r="E2" s="251"/>
      <c r="F2" s="251"/>
      <c r="G2" s="251"/>
      <c r="H2" s="251"/>
      <c r="I2" s="252"/>
    </row>
    <row r="3" spans="1:15" customFormat="1" ht="15" customHeight="1">
      <c r="A3" s="250"/>
      <c r="B3" s="251"/>
      <c r="C3" s="251"/>
      <c r="D3" s="251"/>
      <c r="E3" s="251"/>
      <c r="F3" s="251"/>
      <c r="G3" s="251"/>
      <c r="H3" s="251"/>
      <c r="I3" s="252"/>
    </row>
    <row r="4" spans="1:15" customFormat="1" ht="15" customHeight="1">
      <c r="A4" s="250"/>
      <c r="B4" s="251"/>
      <c r="C4" s="251"/>
      <c r="D4" s="251"/>
      <c r="E4" s="251"/>
      <c r="F4" s="251"/>
      <c r="G4" s="251"/>
      <c r="H4" s="251"/>
      <c r="I4" s="252"/>
    </row>
    <row r="5" spans="1:15" customFormat="1" ht="15" customHeight="1">
      <c r="A5" s="250"/>
      <c r="B5" s="251"/>
      <c r="C5" s="251"/>
      <c r="D5" s="251"/>
      <c r="E5" s="251"/>
      <c r="F5" s="251"/>
      <c r="G5" s="251"/>
      <c r="H5" s="251"/>
      <c r="I5" s="252"/>
    </row>
    <row r="6" spans="1:15" customFormat="1" ht="24" customHeight="1" thickBot="1">
      <c r="A6" s="250"/>
      <c r="B6" s="251"/>
      <c r="C6" s="251"/>
      <c r="D6" s="251"/>
      <c r="E6" s="251"/>
      <c r="F6" s="251"/>
      <c r="G6" s="251"/>
      <c r="H6" s="251"/>
      <c r="I6" s="252"/>
    </row>
    <row r="7" spans="1:15" customFormat="1" ht="29.25" customHeight="1" thickTop="1" thickBot="1">
      <c r="A7" s="142" t="s">
        <v>704</v>
      </c>
      <c r="B7" s="142"/>
      <c r="C7" s="142"/>
      <c r="D7" s="142"/>
      <c r="E7" s="142"/>
      <c r="F7" s="20" t="s">
        <v>705</v>
      </c>
      <c r="G7" s="21" t="s">
        <v>711</v>
      </c>
      <c r="H7" s="245">
        <v>44792</v>
      </c>
      <c r="I7" s="246"/>
      <c r="M7" s="51"/>
      <c r="N7" s="51"/>
      <c r="O7" s="51"/>
    </row>
    <row r="8" spans="1:15" customFormat="1" ht="33" customHeight="1" thickTop="1" thickBot="1">
      <c r="A8" s="256" t="s">
        <v>897</v>
      </c>
      <c r="B8" s="142"/>
      <c r="C8" s="142"/>
      <c r="D8" s="142"/>
      <c r="E8" s="142"/>
      <c r="F8" s="143" t="s">
        <v>708</v>
      </c>
      <c r="G8" s="143" t="s">
        <v>706</v>
      </c>
      <c r="H8" s="243">
        <f>'ORÇAMENTO SINTÉTICO'!$J$124</f>
        <v>910305.96116599999</v>
      </c>
      <c r="I8" s="244"/>
      <c r="M8" s="51"/>
      <c r="N8" s="51"/>
      <c r="O8" s="51"/>
    </row>
    <row r="9" spans="1:15" customFormat="1" ht="40.15" customHeight="1" thickTop="1" thickBot="1">
      <c r="A9" s="142" t="s">
        <v>886</v>
      </c>
      <c r="B9" s="142"/>
      <c r="C9" s="142"/>
      <c r="D9" s="142"/>
      <c r="E9" s="142"/>
      <c r="F9" s="143"/>
      <c r="G9" s="143"/>
      <c r="H9" s="243"/>
      <c r="I9" s="244"/>
      <c r="M9" s="51"/>
      <c r="N9" s="51"/>
      <c r="O9" s="51"/>
    </row>
    <row r="10" spans="1:15" customFormat="1" ht="19.899999999999999" customHeight="1" thickTop="1" thickBot="1">
      <c r="A10" s="240" t="s">
        <v>712</v>
      </c>
      <c r="B10" s="241"/>
      <c r="C10" s="241"/>
      <c r="D10" s="241"/>
      <c r="E10" s="241"/>
      <c r="F10" s="241"/>
      <c r="G10" s="241"/>
      <c r="H10" s="241"/>
      <c r="I10" s="242"/>
    </row>
    <row r="11" spans="1:15" ht="16.149999999999999" customHeight="1" thickTop="1">
      <c r="A11" s="53" t="s">
        <v>452</v>
      </c>
      <c r="B11" s="52" t="s">
        <v>454</v>
      </c>
      <c r="C11" s="52" t="s">
        <v>698</v>
      </c>
      <c r="D11" s="52" t="s">
        <v>699</v>
      </c>
      <c r="E11" s="52" t="s">
        <v>700</v>
      </c>
      <c r="F11" s="52" t="s">
        <v>701</v>
      </c>
      <c r="G11" s="52" t="s">
        <v>702</v>
      </c>
      <c r="H11" s="267" t="s">
        <v>703</v>
      </c>
      <c r="I11" s="268"/>
    </row>
    <row r="12" spans="1:15" ht="12" customHeight="1">
      <c r="A12" s="257" t="s">
        <v>460</v>
      </c>
      <c r="B12" s="258" t="s">
        <v>742</v>
      </c>
      <c r="C12" s="259">
        <f>'ORÇAMENTO SINTÉTICO'!J13</f>
        <v>81017.141166000016</v>
      </c>
      <c r="D12" s="50">
        <v>1</v>
      </c>
      <c r="E12" s="50"/>
      <c r="F12" s="50"/>
      <c r="G12" s="50"/>
      <c r="H12" s="260">
        <v>1</v>
      </c>
      <c r="I12" s="261"/>
    </row>
    <row r="13" spans="1:15" ht="13.15" customHeight="1">
      <c r="A13" s="257"/>
      <c r="B13" s="258"/>
      <c r="C13" s="259"/>
      <c r="D13" s="12">
        <f>C12</f>
        <v>81017.141166000016</v>
      </c>
      <c r="E13" s="95"/>
      <c r="F13" s="95"/>
      <c r="G13" s="95"/>
      <c r="H13" s="262">
        <v>23473.360000000001</v>
      </c>
      <c r="I13" s="263"/>
    </row>
    <row r="14" spans="1:15" ht="12" customHeight="1">
      <c r="A14" s="257" t="s">
        <v>467</v>
      </c>
      <c r="B14" s="258" t="s">
        <v>461</v>
      </c>
      <c r="C14" s="259">
        <v>23473.360000000001</v>
      </c>
      <c r="D14" s="50">
        <v>0.25</v>
      </c>
      <c r="E14" s="50">
        <v>0.25</v>
      </c>
      <c r="F14" s="50">
        <v>0.25</v>
      </c>
      <c r="G14" s="50">
        <v>0.25</v>
      </c>
      <c r="H14" s="260">
        <v>1</v>
      </c>
      <c r="I14" s="261"/>
    </row>
    <row r="15" spans="1:15" ht="13.15" customHeight="1">
      <c r="A15" s="257"/>
      <c r="B15" s="258"/>
      <c r="C15" s="259"/>
      <c r="D15" s="12">
        <v>5868.34</v>
      </c>
      <c r="E15" s="12">
        <v>5868.34</v>
      </c>
      <c r="F15" s="12">
        <v>5868.34</v>
      </c>
      <c r="G15" s="12">
        <v>5868.34</v>
      </c>
      <c r="H15" s="262">
        <v>23473.360000000001</v>
      </c>
      <c r="I15" s="263"/>
    </row>
    <row r="16" spans="1:15" ht="12" customHeight="1">
      <c r="A16" s="257" t="s">
        <v>478</v>
      </c>
      <c r="B16" s="258" t="s">
        <v>468</v>
      </c>
      <c r="C16" s="259">
        <v>50478.21</v>
      </c>
      <c r="D16" s="50">
        <v>1</v>
      </c>
      <c r="E16" s="13"/>
      <c r="F16" s="13"/>
      <c r="G16" s="13"/>
      <c r="H16" s="260">
        <v>1</v>
      </c>
      <c r="I16" s="261"/>
    </row>
    <row r="17" spans="1:9" ht="13.15" customHeight="1">
      <c r="A17" s="257"/>
      <c r="B17" s="258"/>
      <c r="C17" s="259"/>
      <c r="D17" s="12">
        <v>50478.21</v>
      </c>
      <c r="E17" s="14"/>
      <c r="F17" s="14"/>
      <c r="G17" s="14"/>
      <c r="H17" s="262">
        <v>50478.21</v>
      </c>
      <c r="I17" s="263"/>
    </row>
    <row r="18" spans="1:9" ht="12" customHeight="1">
      <c r="A18" s="257" t="s">
        <v>487</v>
      </c>
      <c r="B18" s="258" t="s">
        <v>479</v>
      </c>
      <c r="C18" s="259">
        <v>9752.9699999999993</v>
      </c>
      <c r="D18" s="50">
        <v>1</v>
      </c>
      <c r="E18" s="13"/>
      <c r="F18" s="13"/>
      <c r="G18" s="13"/>
      <c r="H18" s="260">
        <v>1</v>
      </c>
      <c r="I18" s="261"/>
    </row>
    <row r="19" spans="1:9" ht="13.15" customHeight="1">
      <c r="A19" s="257"/>
      <c r="B19" s="258"/>
      <c r="C19" s="259"/>
      <c r="D19" s="12">
        <v>9752.9699999999993</v>
      </c>
      <c r="E19" s="14"/>
      <c r="F19" s="14"/>
      <c r="G19" s="14"/>
      <c r="H19" s="262">
        <v>9752.9699999999993</v>
      </c>
      <c r="I19" s="263"/>
    </row>
    <row r="20" spans="1:9" ht="12" customHeight="1">
      <c r="A20" s="257" t="s">
        <v>497</v>
      </c>
      <c r="B20" s="258" t="s">
        <v>488</v>
      </c>
      <c r="C20" s="259">
        <v>64898.92</v>
      </c>
      <c r="D20" s="50">
        <v>1</v>
      </c>
      <c r="E20" s="13"/>
      <c r="F20" s="13"/>
      <c r="G20" s="13"/>
      <c r="H20" s="260">
        <v>1</v>
      </c>
      <c r="I20" s="261"/>
    </row>
    <row r="21" spans="1:9" ht="13.15" customHeight="1">
      <c r="A21" s="257"/>
      <c r="B21" s="258"/>
      <c r="C21" s="259"/>
      <c r="D21" s="12">
        <v>64898.92</v>
      </c>
      <c r="E21" s="14"/>
      <c r="F21" s="14"/>
      <c r="G21" s="14"/>
      <c r="H21" s="262">
        <v>64898.92</v>
      </c>
      <c r="I21" s="263"/>
    </row>
    <row r="22" spans="1:9" ht="12" customHeight="1">
      <c r="A22" s="257" t="s">
        <v>509</v>
      </c>
      <c r="B22" s="258" t="s">
        <v>498</v>
      </c>
      <c r="C22" s="259">
        <v>56549.96</v>
      </c>
      <c r="D22" s="50">
        <v>0.6</v>
      </c>
      <c r="E22" s="50">
        <v>0.4</v>
      </c>
      <c r="F22" s="13"/>
      <c r="G22" s="13"/>
      <c r="H22" s="260">
        <v>1</v>
      </c>
      <c r="I22" s="261"/>
    </row>
    <row r="23" spans="1:9" ht="13.15" customHeight="1">
      <c r="A23" s="257"/>
      <c r="B23" s="258"/>
      <c r="C23" s="259"/>
      <c r="D23" s="12">
        <v>33929.97</v>
      </c>
      <c r="E23" s="12">
        <v>22619.99</v>
      </c>
      <c r="F23" s="14"/>
      <c r="G23" s="14"/>
      <c r="H23" s="262">
        <v>56549.96</v>
      </c>
      <c r="I23" s="263"/>
    </row>
    <row r="24" spans="1:9" ht="12" customHeight="1">
      <c r="A24" s="257" t="s">
        <v>514</v>
      </c>
      <c r="B24" s="258" t="s">
        <v>510</v>
      </c>
      <c r="C24" s="259">
        <v>10887.85</v>
      </c>
      <c r="D24" s="50">
        <v>1</v>
      </c>
      <c r="E24" s="13"/>
      <c r="F24" s="13"/>
      <c r="G24" s="13"/>
      <c r="H24" s="260">
        <v>1</v>
      </c>
      <c r="I24" s="261"/>
    </row>
    <row r="25" spans="1:9" ht="13.15" customHeight="1">
      <c r="A25" s="257"/>
      <c r="B25" s="258"/>
      <c r="C25" s="259"/>
      <c r="D25" s="12">
        <v>10887.85</v>
      </c>
      <c r="E25" s="14"/>
      <c r="F25" s="14"/>
      <c r="G25" s="14"/>
      <c r="H25" s="262">
        <v>10887.85</v>
      </c>
      <c r="I25" s="263"/>
    </row>
    <row r="26" spans="1:9" ht="12" customHeight="1">
      <c r="A26" s="257" t="s">
        <v>521</v>
      </c>
      <c r="B26" s="258" t="s">
        <v>515</v>
      </c>
      <c r="C26" s="259">
        <v>50788.57</v>
      </c>
      <c r="D26" s="50">
        <v>0.3</v>
      </c>
      <c r="E26" s="50">
        <v>0.7</v>
      </c>
      <c r="F26" s="13"/>
      <c r="G26" s="13"/>
      <c r="H26" s="260">
        <v>1</v>
      </c>
      <c r="I26" s="261"/>
    </row>
    <row r="27" spans="1:9" ht="13.15" customHeight="1">
      <c r="A27" s="257"/>
      <c r="B27" s="258"/>
      <c r="C27" s="259"/>
      <c r="D27" s="12">
        <v>15236.58</v>
      </c>
      <c r="E27" s="12">
        <v>35551.99</v>
      </c>
      <c r="F27" s="14"/>
      <c r="G27" s="14"/>
      <c r="H27" s="262">
        <v>50788.57</v>
      </c>
      <c r="I27" s="263"/>
    </row>
    <row r="28" spans="1:9" ht="12" customHeight="1">
      <c r="A28" s="257" t="s">
        <v>529</v>
      </c>
      <c r="B28" s="258" t="s">
        <v>522</v>
      </c>
      <c r="C28" s="259">
        <v>87752.07</v>
      </c>
      <c r="D28" s="50">
        <v>0.3</v>
      </c>
      <c r="E28" s="50">
        <v>0.3</v>
      </c>
      <c r="F28" s="50">
        <v>0.4</v>
      </c>
      <c r="G28" s="13"/>
      <c r="H28" s="260">
        <v>1</v>
      </c>
      <c r="I28" s="261"/>
    </row>
    <row r="29" spans="1:9" ht="13.15" customHeight="1">
      <c r="A29" s="257"/>
      <c r="B29" s="258"/>
      <c r="C29" s="259"/>
      <c r="D29" s="12">
        <v>26325.62</v>
      </c>
      <c r="E29" s="12">
        <v>26325.62</v>
      </c>
      <c r="F29" s="12">
        <v>35100.83</v>
      </c>
      <c r="G29" s="14"/>
      <c r="H29" s="262">
        <v>87752.07</v>
      </c>
      <c r="I29" s="263"/>
    </row>
    <row r="30" spans="1:9" ht="12" customHeight="1">
      <c r="A30" s="257" t="s">
        <v>544</v>
      </c>
      <c r="B30" s="258" t="s">
        <v>530</v>
      </c>
      <c r="C30" s="259">
        <v>67589.38</v>
      </c>
      <c r="D30" s="13"/>
      <c r="E30" s="50">
        <v>0.5</v>
      </c>
      <c r="F30" s="50">
        <v>0.5</v>
      </c>
      <c r="G30" s="13"/>
      <c r="H30" s="260">
        <v>1</v>
      </c>
      <c r="I30" s="261"/>
    </row>
    <row r="31" spans="1:9" ht="13.15" customHeight="1">
      <c r="A31" s="257"/>
      <c r="B31" s="258"/>
      <c r="C31" s="259"/>
      <c r="D31" s="14"/>
      <c r="E31" s="12">
        <v>33794.71</v>
      </c>
      <c r="F31" s="12">
        <v>33794.67</v>
      </c>
      <c r="G31" s="14"/>
      <c r="H31" s="262">
        <v>67589.38</v>
      </c>
      <c r="I31" s="263"/>
    </row>
    <row r="32" spans="1:9" ht="12" customHeight="1">
      <c r="A32" s="257" t="s">
        <v>570</v>
      </c>
      <c r="B32" s="258" t="s">
        <v>545</v>
      </c>
      <c r="C32" s="259">
        <v>46240.46</v>
      </c>
      <c r="D32" s="13"/>
      <c r="E32" s="50">
        <v>0.4</v>
      </c>
      <c r="F32" s="50">
        <v>0.6</v>
      </c>
      <c r="G32" s="13"/>
      <c r="H32" s="260">
        <v>1</v>
      </c>
      <c r="I32" s="261"/>
    </row>
    <row r="33" spans="1:9" ht="13.15" customHeight="1">
      <c r="A33" s="257"/>
      <c r="B33" s="258"/>
      <c r="C33" s="259"/>
      <c r="D33" s="14"/>
      <c r="E33" s="12">
        <v>18496.18</v>
      </c>
      <c r="F33" s="12">
        <v>27744.28</v>
      </c>
      <c r="G33" s="14"/>
      <c r="H33" s="262">
        <v>46240.46</v>
      </c>
      <c r="I33" s="263"/>
    </row>
    <row r="34" spans="1:9" ht="12" customHeight="1">
      <c r="A34" s="257" t="s">
        <v>588</v>
      </c>
      <c r="B34" s="258" t="s">
        <v>571</v>
      </c>
      <c r="C34" s="259">
        <v>30510.67</v>
      </c>
      <c r="D34" s="13"/>
      <c r="E34" s="50">
        <v>0.4</v>
      </c>
      <c r="F34" s="50">
        <v>0.6</v>
      </c>
      <c r="G34" s="13"/>
      <c r="H34" s="260">
        <v>1</v>
      </c>
      <c r="I34" s="261"/>
    </row>
    <row r="35" spans="1:9" ht="13.15" customHeight="1">
      <c r="A35" s="257"/>
      <c r="B35" s="258"/>
      <c r="C35" s="259"/>
      <c r="D35" s="14"/>
      <c r="E35" s="12">
        <v>12204.27</v>
      </c>
      <c r="F35" s="12">
        <v>18306.400000000001</v>
      </c>
      <c r="G35" s="14"/>
      <c r="H35" s="262">
        <v>30510.67</v>
      </c>
      <c r="I35" s="263"/>
    </row>
    <row r="36" spans="1:9" ht="12" customHeight="1">
      <c r="A36" s="257" t="s">
        <v>595</v>
      </c>
      <c r="B36" s="258" t="s">
        <v>589</v>
      </c>
      <c r="C36" s="259">
        <v>19143.39</v>
      </c>
      <c r="D36" s="13"/>
      <c r="E36" s="13"/>
      <c r="F36" s="50">
        <v>0.4</v>
      </c>
      <c r="G36" s="50">
        <v>0.6</v>
      </c>
      <c r="H36" s="260">
        <v>1</v>
      </c>
      <c r="I36" s="261"/>
    </row>
    <row r="37" spans="1:9" ht="13.15" customHeight="1">
      <c r="A37" s="257"/>
      <c r="B37" s="258"/>
      <c r="C37" s="259"/>
      <c r="D37" s="14"/>
      <c r="E37" s="14"/>
      <c r="F37" s="12">
        <v>7657.36</v>
      </c>
      <c r="G37" s="12">
        <v>11486.03</v>
      </c>
      <c r="H37" s="262">
        <v>19143.39</v>
      </c>
      <c r="I37" s="263"/>
    </row>
    <row r="38" spans="1:9" ht="12" customHeight="1">
      <c r="A38" s="257" t="s">
        <v>607</v>
      </c>
      <c r="B38" s="258" t="s">
        <v>596</v>
      </c>
      <c r="C38" s="259">
        <v>34643.199999999997</v>
      </c>
      <c r="D38" s="13"/>
      <c r="E38" s="50">
        <v>0.2</v>
      </c>
      <c r="F38" s="50">
        <v>0.2</v>
      </c>
      <c r="G38" s="50">
        <v>0.6</v>
      </c>
      <c r="H38" s="260">
        <v>1</v>
      </c>
      <c r="I38" s="261"/>
    </row>
    <row r="39" spans="1:9" ht="13.15" customHeight="1">
      <c r="A39" s="257"/>
      <c r="B39" s="258"/>
      <c r="C39" s="259"/>
      <c r="D39" s="14"/>
      <c r="E39" s="12">
        <v>6928.65</v>
      </c>
      <c r="F39" s="12">
        <v>6928.65</v>
      </c>
      <c r="G39" s="12">
        <v>20785.900000000001</v>
      </c>
      <c r="H39" s="262">
        <v>34643.199999999997</v>
      </c>
      <c r="I39" s="263"/>
    </row>
    <row r="40" spans="1:9" ht="12" customHeight="1">
      <c r="A40" s="257" t="s">
        <v>615</v>
      </c>
      <c r="B40" s="258" t="s">
        <v>608</v>
      </c>
      <c r="C40" s="259">
        <v>63889.78</v>
      </c>
      <c r="D40" s="13"/>
      <c r="E40" s="13"/>
      <c r="F40" s="50">
        <v>0.5</v>
      </c>
      <c r="G40" s="50">
        <v>0.5</v>
      </c>
      <c r="H40" s="260">
        <v>1</v>
      </c>
      <c r="I40" s="261"/>
    </row>
    <row r="41" spans="1:9" ht="13.15" customHeight="1">
      <c r="A41" s="257"/>
      <c r="B41" s="258"/>
      <c r="C41" s="259"/>
      <c r="D41" s="14"/>
      <c r="E41" s="14"/>
      <c r="F41" s="12">
        <v>31944.89</v>
      </c>
      <c r="G41" s="12">
        <v>31944.89</v>
      </c>
      <c r="H41" s="262">
        <v>63889.78</v>
      </c>
      <c r="I41" s="263"/>
    </row>
    <row r="42" spans="1:9" ht="12" customHeight="1">
      <c r="A42" s="257" t="s">
        <v>645</v>
      </c>
      <c r="B42" s="258" t="s">
        <v>616</v>
      </c>
      <c r="C42" s="259">
        <v>13376.86</v>
      </c>
      <c r="D42" s="13"/>
      <c r="E42" s="13"/>
      <c r="F42" s="13"/>
      <c r="G42" s="50">
        <v>1</v>
      </c>
      <c r="H42" s="260">
        <v>1</v>
      </c>
      <c r="I42" s="261"/>
    </row>
    <row r="43" spans="1:9" ht="13.15" customHeight="1">
      <c r="A43" s="257"/>
      <c r="B43" s="258"/>
      <c r="C43" s="259"/>
      <c r="D43" s="14"/>
      <c r="E43" s="14"/>
      <c r="F43" s="14"/>
      <c r="G43" s="12">
        <v>13376.86</v>
      </c>
      <c r="H43" s="262">
        <v>13376.86</v>
      </c>
      <c r="I43" s="263"/>
    </row>
    <row r="44" spans="1:9" ht="12" customHeight="1">
      <c r="A44" s="257" t="s">
        <v>653</v>
      </c>
      <c r="B44" s="258" t="s">
        <v>646</v>
      </c>
      <c r="C44" s="259">
        <v>143162.73000000001</v>
      </c>
      <c r="D44" s="13"/>
      <c r="E44" s="13"/>
      <c r="F44" s="50">
        <v>0.5</v>
      </c>
      <c r="G44" s="50">
        <v>0.5</v>
      </c>
      <c r="H44" s="260">
        <v>1</v>
      </c>
      <c r="I44" s="261"/>
    </row>
    <row r="45" spans="1:9" ht="13.15" customHeight="1">
      <c r="A45" s="257"/>
      <c r="B45" s="258"/>
      <c r="C45" s="259"/>
      <c r="D45" s="14"/>
      <c r="E45" s="14"/>
      <c r="F45" s="12">
        <v>71581.37</v>
      </c>
      <c r="G45" s="12">
        <v>71581.36</v>
      </c>
      <c r="H45" s="262">
        <v>143162.73000000001</v>
      </c>
      <c r="I45" s="263"/>
    </row>
    <row r="46" spans="1:9" ht="12" customHeight="1">
      <c r="A46" s="257" t="s">
        <v>660</v>
      </c>
      <c r="B46" s="258" t="s">
        <v>654</v>
      </c>
      <c r="C46" s="259">
        <v>1306.8800000000001</v>
      </c>
      <c r="D46" s="13"/>
      <c r="E46" s="13"/>
      <c r="F46" s="13"/>
      <c r="G46" s="50">
        <v>1</v>
      </c>
      <c r="H46" s="260">
        <v>1</v>
      </c>
      <c r="I46" s="261"/>
    </row>
    <row r="47" spans="1:9" ht="13.15" customHeight="1">
      <c r="A47" s="257"/>
      <c r="B47" s="258"/>
      <c r="C47" s="259"/>
      <c r="D47" s="14"/>
      <c r="E47" s="14"/>
      <c r="F47" s="14"/>
      <c r="G47" s="12">
        <v>1306.8800000000001</v>
      </c>
      <c r="H47" s="262">
        <v>1306.8800000000001</v>
      </c>
      <c r="I47" s="263"/>
    </row>
    <row r="48" spans="1:9" ht="12" customHeight="1">
      <c r="A48" s="257" t="s">
        <v>745</v>
      </c>
      <c r="B48" s="258" t="s">
        <v>661</v>
      </c>
      <c r="C48" s="259">
        <v>54843.56</v>
      </c>
      <c r="D48" s="50">
        <v>0.15</v>
      </c>
      <c r="E48" s="50">
        <v>0.15</v>
      </c>
      <c r="F48" s="50">
        <v>0.15</v>
      </c>
      <c r="G48" s="50">
        <v>0.55000000000000004</v>
      </c>
      <c r="H48" s="260">
        <v>1</v>
      </c>
      <c r="I48" s="261"/>
    </row>
    <row r="49" spans="1:9" ht="13.15" customHeight="1">
      <c r="A49" s="257"/>
      <c r="B49" s="258"/>
      <c r="C49" s="259"/>
      <c r="D49" s="12">
        <v>8226.5300000000007</v>
      </c>
      <c r="E49" s="12">
        <v>8226.5300000000007</v>
      </c>
      <c r="F49" s="12">
        <v>8226.5300000000007</v>
      </c>
      <c r="G49" s="12">
        <v>30163.97</v>
      </c>
      <c r="H49" s="262">
        <v>54843.56</v>
      </c>
      <c r="I49" s="263"/>
    </row>
    <row r="50" spans="1:9" ht="12" customHeight="1">
      <c r="A50" s="54"/>
      <c r="B50" s="15"/>
      <c r="C50" s="264">
        <v>829288.82</v>
      </c>
      <c r="D50" s="16">
        <f>D13+D15+D17+D19+D21+D23+D25+D27+D29+D49</f>
        <v>306622.13116600004</v>
      </c>
      <c r="E50" s="16">
        <v>170016.28</v>
      </c>
      <c r="F50" s="16">
        <v>247153.32</v>
      </c>
      <c r="G50" s="16">
        <v>186514.23</v>
      </c>
      <c r="H50" s="265">
        <f>G51</f>
        <v>910305.96116599999</v>
      </c>
      <c r="I50" s="266"/>
    </row>
    <row r="51" spans="1:9" ht="13.15" customHeight="1">
      <c r="A51" s="55"/>
      <c r="B51" s="17"/>
      <c r="C51" s="264"/>
      <c r="D51" s="16">
        <f>D14+D16+D18+D20+D22+D24+D26+D28+D30+D50</f>
        <v>306627.58116600005</v>
      </c>
      <c r="E51" s="12">
        <f>D50+E50</f>
        <v>476638.41116600006</v>
      </c>
      <c r="F51" s="12">
        <f>D50+E50+F50</f>
        <v>723791.73116600001</v>
      </c>
      <c r="G51" s="12">
        <f>D50+E50+F50+G50</f>
        <v>910305.96116599999</v>
      </c>
      <c r="H51" s="265"/>
      <c r="I51" s="266"/>
    </row>
    <row r="52" spans="1:9">
      <c r="A52" s="253"/>
      <c r="B52" s="254"/>
      <c r="C52" s="254"/>
      <c r="D52" s="254"/>
      <c r="E52" s="254"/>
      <c r="F52" s="254"/>
      <c r="G52" s="254"/>
      <c r="H52" s="254"/>
      <c r="I52" s="255"/>
    </row>
    <row r="53" spans="1:9">
      <c r="A53" s="130"/>
      <c r="B53" s="131"/>
      <c r="C53" s="131"/>
      <c r="D53" s="131"/>
      <c r="E53" s="131"/>
      <c r="F53" s="131"/>
      <c r="G53" s="131"/>
      <c r="H53" s="131"/>
      <c r="I53" s="132"/>
    </row>
    <row r="54" spans="1:9">
      <c r="A54" s="130"/>
      <c r="B54" s="131"/>
      <c r="C54" s="131"/>
      <c r="D54" s="131"/>
      <c r="E54" s="131"/>
      <c r="F54" s="131"/>
      <c r="G54" s="131"/>
      <c r="H54" s="131"/>
      <c r="I54" s="132"/>
    </row>
    <row r="55" spans="1:9">
      <c r="A55" s="130"/>
      <c r="B55" s="131"/>
      <c r="C55" s="131"/>
      <c r="D55" s="131"/>
      <c r="E55" s="131"/>
      <c r="F55" s="131"/>
      <c r="G55" s="131"/>
      <c r="H55" s="131"/>
      <c r="I55" s="132"/>
    </row>
    <row r="56" spans="1:9">
      <c r="A56" s="130"/>
      <c r="B56" s="131"/>
      <c r="C56" s="131"/>
      <c r="D56" s="131"/>
      <c r="E56" s="131"/>
      <c r="F56" s="131"/>
      <c r="G56" s="131"/>
      <c r="H56" s="131"/>
      <c r="I56" s="132"/>
    </row>
    <row r="57" spans="1:9">
      <c r="A57" s="130"/>
      <c r="B57" s="131"/>
      <c r="C57" s="131"/>
      <c r="D57" s="131"/>
      <c r="E57" s="131"/>
      <c r="F57" s="131"/>
      <c r="G57" s="131"/>
      <c r="H57" s="131"/>
      <c r="I57" s="132"/>
    </row>
    <row r="58" spans="1:9">
      <c r="A58" s="130"/>
      <c r="B58" s="131"/>
      <c r="C58" s="131"/>
      <c r="D58" s="131"/>
      <c r="E58" s="131"/>
      <c r="F58" s="131"/>
      <c r="G58" s="131"/>
      <c r="H58" s="131"/>
      <c r="I58" s="132"/>
    </row>
    <row r="59" spans="1:9" ht="15.75" thickBot="1">
      <c r="A59" s="133"/>
      <c r="B59" s="134"/>
      <c r="C59" s="134"/>
      <c r="D59" s="134"/>
      <c r="E59" s="134"/>
      <c r="F59" s="134"/>
      <c r="G59" s="134"/>
      <c r="H59" s="134"/>
      <c r="I59" s="135"/>
    </row>
    <row r="60" spans="1:9" ht="15.75" thickTop="1"/>
  </sheetData>
  <mergeCells count="108">
    <mergeCell ref="H11:I11"/>
    <mergeCell ref="A14:A15"/>
    <mergeCell ref="B14:B15"/>
    <mergeCell ref="C14:C15"/>
    <mergeCell ref="H14:I14"/>
    <mergeCell ref="H15:I15"/>
    <mergeCell ref="A12:A13"/>
    <mergeCell ref="B12:B13"/>
    <mergeCell ref="C12:C13"/>
    <mergeCell ref="H12:I12"/>
    <mergeCell ref="H13:I13"/>
    <mergeCell ref="A16:A17"/>
    <mergeCell ref="B16:B17"/>
    <mergeCell ref="C16:C17"/>
    <mergeCell ref="H16:I16"/>
    <mergeCell ref="H17:I17"/>
    <mergeCell ref="A18:A19"/>
    <mergeCell ref="B18:B19"/>
    <mergeCell ref="C18:C19"/>
    <mergeCell ref="H18:I18"/>
    <mergeCell ref="H19:I19"/>
    <mergeCell ref="A20:A21"/>
    <mergeCell ref="B20:B21"/>
    <mergeCell ref="C20:C21"/>
    <mergeCell ref="H20:I20"/>
    <mergeCell ref="H21:I21"/>
    <mergeCell ref="A22:A23"/>
    <mergeCell ref="B22:B23"/>
    <mergeCell ref="C22:C23"/>
    <mergeCell ref="H22:I22"/>
    <mergeCell ref="H23:I23"/>
    <mergeCell ref="A24:A25"/>
    <mergeCell ref="B24:B25"/>
    <mergeCell ref="C24:C25"/>
    <mergeCell ref="H24:I24"/>
    <mergeCell ref="H25:I25"/>
    <mergeCell ref="A26:A27"/>
    <mergeCell ref="B26:B27"/>
    <mergeCell ref="C26:C27"/>
    <mergeCell ref="H26:I26"/>
    <mergeCell ref="H27:I27"/>
    <mergeCell ref="A28:A29"/>
    <mergeCell ref="B28:B29"/>
    <mergeCell ref="C28:C29"/>
    <mergeCell ref="H28:I28"/>
    <mergeCell ref="H29:I29"/>
    <mergeCell ref="A30:A31"/>
    <mergeCell ref="B30:B31"/>
    <mergeCell ref="C30:C31"/>
    <mergeCell ref="H30:I30"/>
    <mergeCell ref="H31:I31"/>
    <mergeCell ref="A32:A33"/>
    <mergeCell ref="B32:B33"/>
    <mergeCell ref="C32:C33"/>
    <mergeCell ref="H32:I32"/>
    <mergeCell ref="H33:I33"/>
    <mergeCell ref="A34:A35"/>
    <mergeCell ref="B34:B35"/>
    <mergeCell ref="C34:C35"/>
    <mergeCell ref="H34:I34"/>
    <mergeCell ref="H35:I35"/>
    <mergeCell ref="A36:A37"/>
    <mergeCell ref="B36:B37"/>
    <mergeCell ref="C36:C37"/>
    <mergeCell ref="H36:I36"/>
    <mergeCell ref="H37:I37"/>
    <mergeCell ref="A38:A39"/>
    <mergeCell ref="B38:B39"/>
    <mergeCell ref="C38:C39"/>
    <mergeCell ref="H38:I38"/>
    <mergeCell ref="H39:I39"/>
    <mergeCell ref="C46:C47"/>
    <mergeCell ref="H46:I46"/>
    <mergeCell ref="H47:I47"/>
    <mergeCell ref="A40:A41"/>
    <mergeCell ref="B40:B41"/>
    <mergeCell ref="C40:C41"/>
    <mergeCell ref="H40:I40"/>
    <mergeCell ref="H41:I41"/>
    <mergeCell ref="A42:A43"/>
    <mergeCell ref="B42:B43"/>
    <mergeCell ref="C42:C43"/>
    <mergeCell ref="H42:I42"/>
    <mergeCell ref="H43:I43"/>
    <mergeCell ref="A10:I10"/>
    <mergeCell ref="H8:I9"/>
    <mergeCell ref="H7:I7"/>
    <mergeCell ref="A1:I6"/>
    <mergeCell ref="A52:I59"/>
    <mergeCell ref="A7:E7"/>
    <mergeCell ref="A8:E8"/>
    <mergeCell ref="F8:F9"/>
    <mergeCell ref="G8:G9"/>
    <mergeCell ref="A9:E9"/>
    <mergeCell ref="A48:A49"/>
    <mergeCell ref="B48:B49"/>
    <mergeCell ref="C48:C49"/>
    <mergeCell ref="H48:I48"/>
    <mergeCell ref="H49:I49"/>
    <mergeCell ref="C50:C51"/>
    <mergeCell ref="H50:I51"/>
    <mergeCell ref="A44:A45"/>
    <mergeCell ref="B44:B45"/>
    <mergeCell ref="C44:C45"/>
    <mergeCell ref="H44:I44"/>
    <mergeCell ref="H45:I45"/>
    <mergeCell ref="A46:A47"/>
    <mergeCell ref="B46:B47"/>
  </mergeCells>
  <phoneticPr fontId="34" type="noConversion"/>
  <printOptions horizontalCentered="1"/>
  <pageMargins left="0.23622047244094491" right="0.23622047244094491" top="0.23622047244094491" bottom="0.74803149606299213" header="0.31496062992125984" footer="0.19685039370078741"/>
  <pageSetup scale="61" orientation="landscape" r:id="rId1"/>
  <headerFooter>
    <oddFooter>&amp;CPágina &amp;P de &amp;N&amp;R&amp;G</oddFooter>
  </headerFooter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9" sqref="B9:G9"/>
    </sheetView>
  </sheetViews>
  <sheetFormatPr defaultRowHeight="15"/>
  <cols>
    <col min="1" max="1" width="18.7109375" style="56" customWidth="1"/>
    <col min="2" max="2" width="29.7109375" style="56" customWidth="1"/>
    <col min="3" max="3" width="10.85546875" style="56" customWidth="1"/>
    <col min="4" max="4" width="13.28515625" style="56" customWidth="1"/>
    <col min="5" max="5" width="3.85546875" style="56" customWidth="1"/>
    <col min="6" max="6" width="12.7109375" style="56" customWidth="1"/>
    <col min="7" max="7" width="14" style="56" customWidth="1"/>
    <col min="8" max="256" width="8.85546875" style="56"/>
    <col min="257" max="257" width="19.85546875" style="56" customWidth="1"/>
    <col min="258" max="258" width="26.85546875" style="56" customWidth="1"/>
    <col min="259" max="259" width="10.5703125" style="56" customWidth="1"/>
    <col min="260" max="260" width="13.85546875" style="56" customWidth="1"/>
    <col min="261" max="261" width="3.7109375" style="56" customWidth="1"/>
    <col min="262" max="262" width="12" style="56" customWidth="1"/>
    <col min="263" max="263" width="14" style="56" customWidth="1"/>
    <col min="264" max="512" width="8.85546875" style="56"/>
    <col min="513" max="513" width="19.85546875" style="56" customWidth="1"/>
    <col min="514" max="514" width="26.85546875" style="56" customWidth="1"/>
    <col min="515" max="515" width="10.5703125" style="56" customWidth="1"/>
    <col min="516" max="516" width="13.85546875" style="56" customWidth="1"/>
    <col min="517" max="517" width="3.7109375" style="56" customWidth="1"/>
    <col min="518" max="518" width="12" style="56" customWidth="1"/>
    <col min="519" max="519" width="14" style="56" customWidth="1"/>
    <col min="520" max="768" width="8.85546875" style="56"/>
    <col min="769" max="769" width="19.85546875" style="56" customWidth="1"/>
    <col min="770" max="770" width="26.85546875" style="56" customWidth="1"/>
    <col min="771" max="771" width="10.5703125" style="56" customWidth="1"/>
    <col min="772" max="772" width="13.85546875" style="56" customWidth="1"/>
    <col min="773" max="773" width="3.7109375" style="56" customWidth="1"/>
    <col min="774" max="774" width="12" style="56" customWidth="1"/>
    <col min="775" max="775" width="14" style="56" customWidth="1"/>
    <col min="776" max="1024" width="8.85546875" style="56"/>
    <col min="1025" max="1025" width="19.85546875" style="56" customWidth="1"/>
    <col min="1026" max="1026" width="26.85546875" style="56" customWidth="1"/>
    <col min="1027" max="1027" width="10.5703125" style="56" customWidth="1"/>
    <col min="1028" max="1028" width="13.85546875" style="56" customWidth="1"/>
    <col min="1029" max="1029" width="3.7109375" style="56" customWidth="1"/>
    <col min="1030" max="1030" width="12" style="56" customWidth="1"/>
    <col min="1031" max="1031" width="14" style="56" customWidth="1"/>
    <col min="1032" max="1280" width="8.85546875" style="56"/>
    <col min="1281" max="1281" width="19.85546875" style="56" customWidth="1"/>
    <col min="1282" max="1282" width="26.85546875" style="56" customWidth="1"/>
    <col min="1283" max="1283" width="10.5703125" style="56" customWidth="1"/>
    <col min="1284" max="1284" width="13.85546875" style="56" customWidth="1"/>
    <col min="1285" max="1285" width="3.7109375" style="56" customWidth="1"/>
    <col min="1286" max="1286" width="12" style="56" customWidth="1"/>
    <col min="1287" max="1287" width="14" style="56" customWidth="1"/>
    <col min="1288" max="1536" width="8.85546875" style="56"/>
    <col min="1537" max="1537" width="19.85546875" style="56" customWidth="1"/>
    <col min="1538" max="1538" width="26.85546875" style="56" customWidth="1"/>
    <col min="1539" max="1539" width="10.5703125" style="56" customWidth="1"/>
    <col min="1540" max="1540" width="13.85546875" style="56" customWidth="1"/>
    <col min="1541" max="1541" width="3.7109375" style="56" customWidth="1"/>
    <col min="1542" max="1542" width="12" style="56" customWidth="1"/>
    <col min="1543" max="1543" width="14" style="56" customWidth="1"/>
    <col min="1544" max="1792" width="8.85546875" style="56"/>
    <col min="1793" max="1793" width="19.85546875" style="56" customWidth="1"/>
    <col min="1794" max="1794" width="26.85546875" style="56" customWidth="1"/>
    <col min="1795" max="1795" width="10.5703125" style="56" customWidth="1"/>
    <col min="1796" max="1796" width="13.85546875" style="56" customWidth="1"/>
    <col min="1797" max="1797" width="3.7109375" style="56" customWidth="1"/>
    <col min="1798" max="1798" width="12" style="56" customWidth="1"/>
    <col min="1799" max="1799" width="14" style="56" customWidth="1"/>
    <col min="1800" max="2048" width="8.85546875" style="56"/>
    <col min="2049" max="2049" width="19.85546875" style="56" customWidth="1"/>
    <col min="2050" max="2050" width="26.85546875" style="56" customWidth="1"/>
    <col min="2051" max="2051" width="10.5703125" style="56" customWidth="1"/>
    <col min="2052" max="2052" width="13.85546875" style="56" customWidth="1"/>
    <col min="2053" max="2053" width="3.7109375" style="56" customWidth="1"/>
    <col min="2054" max="2054" width="12" style="56" customWidth="1"/>
    <col min="2055" max="2055" width="14" style="56" customWidth="1"/>
    <col min="2056" max="2304" width="8.85546875" style="56"/>
    <col min="2305" max="2305" width="19.85546875" style="56" customWidth="1"/>
    <col min="2306" max="2306" width="26.85546875" style="56" customWidth="1"/>
    <col min="2307" max="2307" width="10.5703125" style="56" customWidth="1"/>
    <col min="2308" max="2308" width="13.85546875" style="56" customWidth="1"/>
    <col min="2309" max="2309" width="3.7109375" style="56" customWidth="1"/>
    <col min="2310" max="2310" width="12" style="56" customWidth="1"/>
    <col min="2311" max="2311" width="14" style="56" customWidth="1"/>
    <col min="2312" max="2560" width="8.85546875" style="56"/>
    <col min="2561" max="2561" width="19.85546875" style="56" customWidth="1"/>
    <col min="2562" max="2562" width="26.85546875" style="56" customWidth="1"/>
    <col min="2563" max="2563" width="10.5703125" style="56" customWidth="1"/>
    <col min="2564" max="2564" width="13.85546875" style="56" customWidth="1"/>
    <col min="2565" max="2565" width="3.7109375" style="56" customWidth="1"/>
    <col min="2566" max="2566" width="12" style="56" customWidth="1"/>
    <col min="2567" max="2567" width="14" style="56" customWidth="1"/>
    <col min="2568" max="2816" width="8.85546875" style="56"/>
    <col min="2817" max="2817" width="19.85546875" style="56" customWidth="1"/>
    <col min="2818" max="2818" width="26.85546875" style="56" customWidth="1"/>
    <col min="2819" max="2819" width="10.5703125" style="56" customWidth="1"/>
    <col min="2820" max="2820" width="13.85546875" style="56" customWidth="1"/>
    <col min="2821" max="2821" width="3.7109375" style="56" customWidth="1"/>
    <col min="2822" max="2822" width="12" style="56" customWidth="1"/>
    <col min="2823" max="2823" width="14" style="56" customWidth="1"/>
    <col min="2824" max="3072" width="8.85546875" style="56"/>
    <col min="3073" max="3073" width="19.85546875" style="56" customWidth="1"/>
    <col min="3074" max="3074" width="26.85546875" style="56" customWidth="1"/>
    <col min="3075" max="3075" width="10.5703125" style="56" customWidth="1"/>
    <col min="3076" max="3076" width="13.85546875" style="56" customWidth="1"/>
    <col min="3077" max="3077" width="3.7109375" style="56" customWidth="1"/>
    <col min="3078" max="3078" width="12" style="56" customWidth="1"/>
    <col min="3079" max="3079" width="14" style="56" customWidth="1"/>
    <col min="3080" max="3328" width="8.85546875" style="56"/>
    <col min="3329" max="3329" width="19.85546875" style="56" customWidth="1"/>
    <col min="3330" max="3330" width="26.85546875" style="56" customWidth="1"/>
    <col min="3331" max="3331" width="10.5703125" style="56" customWidth="1"/>
    <col min="3332" max="3332" width="13.85546875" style="56" customWidth="1"/>
    <col min="3333" max="3333" width="3.7109375" style="56" customWidth="1"/>
    <col min="3334" max="3334" width="12" style="56" customWidth="1"/>
    <col min="3335" max="3335" width="14" style="56" customWidth="1"/>
    <col min="3336" max="3584" width="8.85546875" style="56"/>
    <col min="3585" max="3585" width="19.85546875" style="56" customWidth="1"/>
    <col min="3586" max="3586" width="26.85546875" style="56" customWidth="1"/>
    <col min="3587" max="3587" width="10.5703125" style="56" customWidth="1"/>
    <col min="3588" max="3588" width="13.85546875" style="56" customWidth="1"/>
    <col min="3589" max="3589" width="3.7109375" style="56" customWidth="1"/>
    <col min="3590" max="3590" width="12" style="56" customWidth="1"/>
    <col min="3591" max="3591" width="14" style="56" customWidth="1"/>
    <col min="3592" max="3840" width="8.85546875" style="56"/>
    <col min="3841" max="3841" width="19.85546875" style="56" customWidth="1"/>
    <col min="3842" max="3842" width="26.85546875" style="56" customWidth="1"/>
    <col min="3843" max="3843" width="10.5703125" style="56" customWidth="1"/>
    <col min="3844" max="3844" width="13.85546875" style="56" customWidth="1"/>
    <col min="3845" max="3845" width="3.7109375" style="56" customWidth="1"/>
    <col min="3846" max="3846" width="12" style="56" customWidth="1"/>
    <col min="3847" max="3847" width="14" style="56" customWidth="1"/>
    <col min="3848" max="4096" width="8.85546875" style="56"/>
    <col min="4097" max="4097" width="19.85546875" style="56" customWidth="1"/>
    <col min="4098" max="4098" width="26.85546875" style="56" customWidth="1"/>
    <col min="4099" max="4099" width="10.5703125" style="56" customWidth="1"/>
    <col min="4100" max="4100" width="13.85546875" style="56" customWidth="1"/>
    <col min="4101" max="4101" width="3.7109375" style="56" customWidth="1"/>
    <col min="4102" max="4102" width="12" style="56" customWidth="1"/>
    <col min="4103" max="4103" width="14" style="56" customWidth="1"/>
    <col min="4104" max="4352" width="8.85546875" style="56"/>
    <col min="4353" max="4353" width="19.85546875" style="56" customWidth="1"/>
    <col min="4354" max="4354" width="26.85546875" style="56" customWidth="1"/>
    <col min="4355" max="4355" width="10.5703125" style="56" customWidth="1"/>
    <col min="4356" max="4356" width="13.85546875" style="56" customWidth="1"/>
    <col min="4357" max="4357" width="3.7109375" style="56" customWidth="1"/>
    <col min="4358" max="4358" width="12" style="56" customWidth="1"/>
    <col min="4359" max="4359" width="14" style="56" customWidth="1"/>
    <col min="4360" max="4608" width="8.85546875" style="56"/>
    <col min="4609" max="4609" width="19.85546875" style="56" customWidth="1"/>
    <col min="4610" max="4610" width="26.85546875" style="56" customWidth="1"/>
    <col min="4611" max="4611" width="10.5703125" style="56" customWidth="1"/>
    <col min="4612" max="4612" width="13.85546875" style="56" customWidth="1"/>
    <col min="4613" max="4613" width="3.7109375" style="56" customWidth="1"/>
    <col min="4614" max="4614" width="12" style="56" customWidth="1"/>
    <col min="4615" max="4615" width="14" style="56" customWidth="1"/>
    <col min="4616" max="4864" width="8.85546875" style="56"/>
    <col min="4865" max="4865" width="19.85546875" style="56" customWidth="1"/>
    <col min="4866" max="4866" width="26.85546875" style="56" customWidth="1"/>
    <col min="4867" max="4867" width="10.5703125" style="56" customWidth="1"/>
    <col min="4868" max="4868" width="13.85546875" style="56" customWidth="1"/>
    <col min="4869" max="4869" width="3.7109375" style="56" customWidth="1"/>
    <col min="4870" max="4870" width="12" style="56" customWidth="1"/>
    <col min="4871" max="4871" width="14" style="56" customWidth="1"/>
    <col min="4872" max="5120" width="8.85546875" style="56"/>
    <col min="5121" max="5121" width="19.85546875" style="56" customWidth="1"/>
    <col min="5122" max="5122" width="26.85546875" style="56" customWidth="1"/>
    <col min="5123" max="5123" width="10.5703125" style="56" customWidth="1"/>
    <col min="5124" max="5124" width="13.85546875" style="56" customWidth="1"/>
    <col min="5125" max="5125" width="3.7109375" style="56" customWidth="1"/>
    <col min="5126" max="5126" width="12" style="56" customWidth="1"/>
    <col min="5127" max="5127" width="14" style="56" customWidth="1"/>
    <col min="5128" max="5376" width="8.85546875" style="56"/>
    <col min="5377" max="5377" width="19.85546875" style="56" customWidth="1"/>
    <col min="5378" max="5378" width="26.85546875" style="56" customWidth="1"/>
    <col min="5379" max="5379" width="10.5703125" style="56" customWidth="1"/>
    <col min="5380" max="5380" width="13.85546875" style="56" customWidth="1"/>
    <col min="5381" max="5381" width="3.7109375" style="56" customWidth="1"/>
    <col min="5382" max="5382" width="12" style="56" customWidth="1"/>
    <col min="5383" max="5383" width="14" style="56" customWidth="1"/>
    <col min="5384" max="5632" width="8.85546875" style="56"/>
    <col min="5633" max="5633" width="19.85546875" style="56" customWidth="1"/>
    <col min="5634" max="5634" width="26.85546875" style="56" customWidth="1"/>
    <col min="5635" max="5635" width="10.5703125" style="56" customWidth="1"/>
    <col min="5636" max="5636" width="13.85546875" style="56" customWidth="1"/>
    <col min="5637" max="5637" width="3.7109375" style="56" customWidth="1"/>
    <col min="5638" max="5638" width="12" style="56" customWidth="1"/>
    <col min="5639" max="5639" width="14" style="56" customWidth="1"/>
    <col min="5640" max="5888" width="8.85546875" style="56"/>
    <col min="5889" max="5889" width="19.85546875" style="56" customWidth="1"/>
    <col min="5890" max="5890" width="26.85546875" style="56" customWidth="1"/>
    <col min="5891" max="5891" width="10.5703125" style="56" customWidth="1"/>
    <col min="5892" max="5892" width="13.85546875" style="56" customWidth="1"/>
    <col min="5893" max="5893" width="3.7109375" style="56" customWidth="1"/>
    <col min="5894" max="5894" width="12" style="56" customWidth="1"/>
    <col min="5895" max="5895" width="14" style="56" customWidth="1"/>
    <col min="5896" max="6144" width="8.85546875" style="56"/>
    <col min="6145" max="6145" width="19.85546875" style="56" customWidth="1"/>
    <col min="6146" max="6146" width="26.85546875" style="56" customWidth="1"/>
    <col min="6147" max="6147" width="10.5703125" style="56" customWidth="1"/>
    <col min="6148" max="6148" width="13.85546875" style="56" customWidth="1"/>
    <col min="6149" max="6149" width="3.7109375" style="56" customWidth="1"/>
    <col min="6150" max="6150" width="12" style="56" customWidth="1"/>
    <col min="6151" max="6151" width="14" style="56" customWidth="1"/>
    <col min="6152" max="6400" width="8.85546875" style="56"/>
    <col min="6401" max="6401" width="19.85546875" style="56" customWidth="1"/>
    <col min="6402" max="6402" width="26.85546875" style="56" customWidth="1"/>
    <col min="6403" max="6403" width="10.5703125" style="56" customWidth="1"/>
    <col min="6404" max="6404" width="13.85546875" style="56" customWidth="1"/>
    <col min="6405" max="6405" width="3.7109375" style="56" customWidth="1"/>
    <col min="6406" max="6406" width="12" style="56" customWidth="1"/>
    <col min="6407" max="6407" width="14" style="56" customWidth="1"/>
    <col min="6408" max="6656" width="8.85546875" style="56"/>
    <col min="6657" max="6657" width="19.85546875" style="56" customWidth="1"/>
    <col min="6658" max="6658" width="26.85546875" style="56" customWidth="1"/>
    <col min="6659" max="6659" width="10.5703125" style="56" customWidth="1"/>
    <col min="6660" max="6660" width="13.85546875" style="56" customWidth="1"/>
    <col min="6661" max="6661" width="3.7109375" style="56" customWidth="1"/>
    <col min="6662" max="6662" width="12" style="56" customWidth="1"/>
    <col min="6663" max="6663" width="14" style="56" customWidth="1"/>
    <col min="6664" max="6912" width="8.85546875" style="56"/>
    <col min="6913" max="6913" width="19.85546875" style="56" customWidth="1"/>
    <col min="6914" max="6914" width="26.85546875" style="56" customWidth="1"/>
    <col min="6915" max="6915" width="10.5703125" style="56" customWidth="1"/>
    <col min="6916" max="6916" width="13.85546875" style="56" customWidth="1"/>
    <col min="6917" max="6917" width="3.7109375" style="56" customWidth="1"/>
    <col min="6918" max="6918" width="12" style="56" customWidth="1"/>
    <col min="6919" max="6919" width="14" style="56" customWidth="1"/>
    <col min="6920" max="7168" width="8.85546875" style="56"/>
    <col min="7169" max="7169" width="19.85546875" style="56" customWidth="1"/>
    <col min="7170" max="7170" width="26.85546875" style="56" customWidth="1"/>
    <col min="7171" max="7171" width="10.5703125" style="56" customWidth="1"/>
    <col min="7172" max="7172" width="13.85546875" style="56" customWidth="1"/>
    <col min="7173" max="7173" width="3.7109375" style="56" customWidth="1"/>
    <col min="7174" max="7174" width="12" style="56" customWidth="1"/>
    <col min="7175" max="7175" width="14" style="56" customWidth="1"/>
    <col min="7176" max="7424" width="8.85546875" style="56"/>
    <col min="7425" max="7425" width="19.85546875" style="56" customWidth="1"/>
    <col min="7426" max="7426" width="26.85546875" style="56" customWidth="1"/>
    <col min="7427" max="7427" width="10.5703125" style="56" customWidth="1"/>
    <col min="7428" max="7428" width="13.85546875" style="56" customWidth="1"/>
    <col min="7429" max="7429" width="3.7109375" style="56" customWidth="1"/>
    <col min="7430" max="7430" width="12" style="56" customWidth="1"/>
    <col min="7431" max="7431" width="14" style="56" customWidth="1"/>
    <col min="7432" max="7680" width="8.85546875" style="56"/>
    <col min="7681" max="7681" width="19.85546875" style="56" customWidth="1"/>
    <col min="7682" max="7682" width="26.85546875" style="56" customWidth="1"/>
    <col min="7683" max="7683" width="10.5703125" style="56" customWidth="1"/>
    <col min="7684" max="7684" width="13.85546875" style="56" customWidth="1"/>
    <col min="7685" max="7685" width="3.7109375" style="56" customWidth="1"/>
    <col min="7686" max="7686" width="12" style="56" customWidth="1"/>
    <col min="7687" max="7687" width="14" style="56" customWidth="1"/>
    <col min="7688" max="7936" width="8.85546875" style="56"/>
    <col min="7937" max="7937" width="19.85546875" style="56" customWidth="1"/>
    <col min="7938" max="7938" width="26.85546875" style="56" customWidth="1"/>
    <col min="7939" max="7939" width="10.5703125" style="56" customWidth="1"/>
    <col min="7940" max="7940" width="13.85546875" style="56" customWidth="1"/>
    <col min="7941" max="7941" width="3.7109375" style="56" customWidth="1"/>
    <col min="7942" max="7942" width="12" style="56" customWidth="1"/>
    <col min="7943" max="7943" width="14" style="56" customWidth="1"/>
    <col min="7944" max="8192" width="8.85546875" style="56"/>
    <col min="8193" max="8193" width="19.85546875" style="56" customWidth="1"/>
    <col min="8194" max="8194" width="26.85546875" style="56" customWidth="1"/>
    <col min="8195" max="8195" width="10.5703125" style="56" customWidth="1"/>
    <col min="8196" max="8196" width="13.85546875" style="56" customWidth="1"/>
    <col min="8197" max="8197" width="3.7109375" style="56" customWidth="1"/>
    <col min="8198" max="8198" width="12" style="56" customWidth="1"/>
    <col min="8199" max="8199" width="14" style="56" customWidth="1"/>
    <col min="8200" max="8448" width="8.85546875" style="56"/>
    <col min="8449" max="8449" width="19.85546875" style="56" customWidth="1"/>
    <col min="8450" max="8450" width="26.85546875" style="56" customWidth="1"/>
    <col min="8451" max="8451" width="10.5703125" style="56" customWidth="1"/>
    <col min="8452" max="8452" width="13.85546875" style="56" customWidth="1"/>
    <col min="8453" max="8453" width="3.7109375" style="56" customWidth="1"/>
    <col min="8454" max="8454" width="12" style="56" customWidth="1"/>
    <col min="8455" max="8455" width="14" style="56" customWidth="1"/>
    <col min="8456" max="8704" width="8.85546875" style="56"/>
    <col min="8705" max="8705" width="19.85546875" style="56" customWidth="1"/>
    <col min="8706" max="8706" width="26.85546875" style="56" customWidth="1"/>
    <col min="8707" max="8707" width="10.5703125" style="56" customWidth="1"/>
    <col min="8708" max="8708" width="13.85546875" style="56" customWidth="1"/>
    <col min="8709" max="8709" width="3.7109375" style="56" customWidth="1"/>
    <col min="8710" max="8710" width="12" style="56" customWidth="1"/>
    <col min="8711" max="8711" width="14" style="56" customWidth="1"/>
    <col min="8712" max="8960" width="8.85546875" style="56"/>
    <col min="8961" max="8961" width="19.85546875" style="56" customWidth="1"/>
    <col min="8962" max="8962" width="26.85546875" style="56" customWidth="1"/>
    <col min="8963" max="8963" width="10.5703125" style="56" customWidth="1"/>
    <col min="8964" max="8964" width="13.85546875" style="56" customWidth="1"/>
    <col min="8965" max="8965" width="3.7109375" style="56" customWidth="1"/>
    <col min="8966" max="8966" width="12" style="56" customWidth="1"/>
    <col min="8967" max="8967" width="14" style="56" customWidth="1"/>
    <col min="8968" max="9216" width="8.85546875" style="56"/>
    <col min="9217" max="9217" width="19.85546875" style="56" customWidth="1"/>
    <col min="9218" max="9218" width="26.85546875" style="56" customWidth="1"/>
    <col min="9219" max="9219" width="10.5703125" style="56" customWidth="1"/>
    <col min="9220" max="9220" width="13.85546875" style="56" customWidth="1"/>
    <col min="9221" max="9221" width="3.7109375" style="56" customWidth="1"/>
    <col min="9222" max="9222" width="12" style="56" customWidth="1"/>
    <col min="9223" max="9223" width="14" style="56" customWidth="1"/>
    <col min="9224" max="9472" width="8.85546875" style="56"/>
    <col min="9473" max="9473" width="19.85546875" style="56" customWidth="1"/>
    <col min="9474" max="9474" width="26.85546875" style="56" customWidth="1"/>
    <col min="9475" max="9475" width="10.5703125" style="56" customWidth="1"/>
    <col min="9476" max="9476" width="13.85546875" style="56" customWidth="1"/>
    <col min="9477" max="9477" width="3.7109375" style="56" customWidth="1"/>
    <col min="9478" max="9478" width="12" style="56" customWidth="1"/>
    <col min="9479" max="9479" width="14" style="56" customWidth="1"/>
    <col min="9480" max="9728" width="8.85546875" style="56"/>
    <col min="9729" max="9729" width="19.85546875" style="56" customWidth="1"/>
    <col min="9730" max="9730" width="26.85546875" style="56" customWidth="1"/>
    <col min="9731" max="9731" width="10.5703125" style="56" customWidth="1"/>
    <col min="9732" max="9732" width="13.85546875" style="56" customWidth="1"/>
    <col min="9733" max="9733" width="3.7109375" style="56" customWidth="1"/>
    <col min="9734" max="9734" width="12" style="56" customWidth="1"/>
    <col min="9735" max="9735" width="14" style="56" customWidth="1"/>
    <col min="9736" max="9984" width="8.85546875" style="56"/>
    <col min="9985" max="9985" width="19.85546875" style="56" customWidth="1"/>
    <col min="9986" max="9986" width="26.85546875" style="56" customWidth="1"/>
    <col min="9987" max="9987" width="10.5703125" style="56" customWidth="1"/>
    <col min="9988" max="9988" width="13.85546875" style="56" customWidth="1"/>
    <col min="9989" max="9989" width="3.7109375" style="56" customWidth="1"/>
    <col min="9990" max="9990" width="12" style="56" customWidth="1"/>
    <col min="9991" max="9991" width="14" style="56" customWidth="1"/>
    <col min="9992" max="10240" width="8.85546875" style="56"/>
    <col min="10241" max="10241" width="19.85546875" style="56" customWidth="1"/>
    <col min="10242" max="10242" width="26.85546875" style="56" customWidth="1"/>
    <col min="10243" max="10243" width="10.5703125" style="56" customWidth="1"/>
    <col min="10244" max="10244" width="13.85546875" style="56" customWidth="1"/>
    <col min="10245" max="10245" width="3.7109375" style="56" customWidth="1"/>
    <col min="10246" max="10246" width="12" style="56" customWidth="1"/>
    <col min="10247" max="10247" width="14" style="56" customWidth="1"/>
    <col min="10248" max="10496" width="8.85546875" style="56"/>
    <col min="10497" max="10497" width="19.85546875" style="56" customWidth="1"/>
    <col min="10498" max="10498" width="26.85546875" style="56" customWidth="1"/>
    <col min="10499" max="10499" width="10.5703125" style="56" customWidth="1"/>
    <col min="10500" max="10500" width="13.85546875" style="56" customWidth="1"/>
    <col min="10501" max="10501" width="3.7109375" style="56" customWidth="1"/>
    <col min="10502" max="10502" width="12" style="56" customWidth="1"/>
    <col min="10503" max="10503" width="14" style="56" customWidth="1"/>
    <col min="10504" max="10752" width="8.85546875" style="56"/>
    <col min="10753" max="10753" width="19.85546875" style="56" customWidth="1"/>
    <col min="10754" max="10754" width="26.85546875" style="56" customWidth="1"/>
    <col min="10755" max="10755" width="10.5703125" style="56" customWidth="1"/>
    <col min="10756" max="10756" width="13.85546875" style="56" customWidth="1"/>
    <col min="10757" max="10757" width="3.7109375" style="56" customWidth="1"/>
    <col min="10758" max="10758" width="12" style="56" customWidth="1"/>
    <col min="10759" max="10759" width="14" style="56" customWidth="1"/>
    <col min="10760" max="11008" width="8.85546875" style="56"/>
    <col min="11009" max="11009" width="19.85546875" style="56" customWidth="1"/>
    <col min="11010" max="11010" width="26.85546875" style="56" customWidth="1"/>
    <col min="11011" max="11011" width="10.5703125" style="56" customWidth="1"/>
    <col min="11012" max="11012" width="13.85546875" style="56" customWidth="1"/>
    <col min="11013" max="11013" width="3.7109375" style="56" customWidth="1"/>
    <col min="11014" max="11014" width="12" style="56" customWidth="1"/>
    <col min="11015" max="11015" width="14" style="56" customWidth="1"/>
    <col min="11016" max="11264" width="8.85546875" style="56"/>
    <col min="11265" max="11265" width="19.85546875" style="56" customWidth="1"/>
    <col min="11266" max="11266" width="26.85546875" style="56" customWidth="1"/>
    <col min="11267" max="11267" width="10.5703125" style="56" customWidth="1"/>
    <col min="11268" max="11268" width="13.85546875" style="56" customWidth="1"/>
    <col min="11269" max="11269" width="3.7109375" style="56" customWidth="1"/>
    <col min="11270" max="11270" width="12" style="56" customWidth="1"/>
    <col min="11271" max="11271" width="14" style="56" customWidth="1"/>
    <col min="11272" max="11520" width="8.85546875" style="56"/>
    <col min="11521" max="11521" width="19.85546875" style="56" customWidth="1"/>
    <col min="11522" max="11522" width="26.85546875" style="56" customWidth="1"/>
    <col min="11523" max="11523" width="10.5703125" style="56" customWidth="1"/>
    <col min="11524" max="11524" width="13.85546875" style="56" customWidth="1"/>
    <col min="11525" max="11525" width="3.7109375" style="56" customWidth="1"/>
    <col min="11526" max="11526" width="12" style="56" customWidth="1"/>
    <col min="11527" max="11527" width="14" style="56" customWidth="1"/>
    <col min="11528" max="11776" width="8.85546875" style="56"/>
    <col min="11777" max="11777" width="19.85546875" style="56" customWidth="1"/>
    <col min="11778" max="11778" width="26.85546875" style="56" customWidth="1"/>
    <col min="11779" max="11779" width="10.5703125" style="56" customWidth="1"/>
    <col min="11780" max="11780" width="13.85546875" style="56" customWidth="1"/>
    <col min="11781" max="11781" width="3.7109375" style="56" customWidth="1"/>
    <col min="11782" max="11782" width="12" style="56" customWidth="1"/>
    <col min="11783" max="11783" width="14" style="56" customWidth="1"/>
    <col min="11784" max="12032" width="8.85546875" style="56"/>
    <col min="12033" max="12033" width="19.85546875" style="56" customWidth="1"/>
    <col min="12034" max="12034" width="26.85546875" style="56" customWidth="1"/>
    <col min="12035" max="12035" width="10.5703125" style="56" customWidth="1"/>
    <col min="12036" max="12036" width="13.85546875" style="56" customWidth="1"/>
    <col min="12037" max="12037" width="3.7109375" style="56" customWidth="1"/>
    <col min="12038" max="12038" width="12" style="56" customWidth="1"/>
    <col min="12039" max="12039" width="14" style="56" customWidth="1"/>
    <col min="12040" max="12288" width="8.85546875" style="56"/>
    <col min="12289" max="12289" width="19.85546875" style="56" customWidth="1"/>
    <col min="12290" max="12290" width="26.85546875" style="56" customWidth="1"/>
    <col min="12291" max="12291" width="10.5703125" style="56" customWidth="1"/>
    <col min="12292" max="12292" width="13.85546875" style="56" customWidth="1"/>
    <col min="12293" max="12293" width="3.7109375" style="56" customWidth="1"/>
    <col min="12294" max="12294" width="12" style="56" customWidth="1"/>
    <col min="12295" max="12295" width="14" style="56" customWidth="1"/>
    <col min="12296" max="12544" width="8.85546875" style="56"/>
    <col min="12545" max="12545" width="19.85546875" style="56" customWidth="1"/>
    <col min="12546" max="12546" width="26.85546875" style="56" customWidth="1"/>
    <col min="12547" max="12547" width="10.5703125" style="56" customWidth="1"/>
    <col min="12548" max="12548" width="13.85546875" style="56" customWidth="1"/>
    <col min="12549" max="12549" width="3.7109375" style="56" customWidth="1"/>
    <col min="12550" max="12550" width="12" style="56" customWidth="1"/>
    <col min="12551" max="12551" width="14" style="56" customWidth="1"/>
    <col min="12552" max="12800" width="8.85546875" style="56"/>
    <col min="12801" max="12801" width="19.85546875" style="56" customWidth="1"/>
    <col min="12802" max="12802" width="26.85546875" style="56" customWidth="1"/>
    <col min="12803" max="12803" width="10.5703125" style="56" customWidth="1"/>
    <col min="12804" max="12804" width="13.85546875" style="56" customWidth="1"/>
    <col min="12805" max="12805" width="3.7109375" style="56" customWidth="1"/>
    <col min="12806" max="12806" width="12" style="56" customWidth="1"/>
    <col min="12807" max="12807" width="14" style="56" customWidth="1"/>
    <col min="12808" max="13056" width="8.85546875" style="56"/>
    <col min="13057" max="13057" width="19.85546875" style="56" customWidth="1"/>
    <col min="13058" max="13058" width="26.85546875" style="56" customWidth="1"/>
    <col min="13059" max="13059" width="10.5703125" style="56" customWidth="1"/>
    <col min="13060" max="13060" width="13.85546875" style="56" customWidth="1"/>
    <col min="13061" max="13061" width="3.7109375" style="56" customWidth="1"/>
    <col min="13062" max="13062" width="12" style="56" customWidth="1"/>
    <col min="13063" max="13063" width="14" style="56" customWidth="1"/>
    <col min="13064" max="13312" width="8.85546875" style="56"/>
    <col min="13313" max="13313" width="19.85546875" style="56" customWidth="1"/>
    <col min="13314" max="13314" width="26.85546875" style="56" customWidth="1"/>
    <col min="13315" max="13315" width="10.5703125" style="56" customWidth="1"/>
    <col min="13316" max="13316" width="13.85546875" style="56" customWidth="1"/>
    <col min="13317" max="13317" width="3.7109375" style="56" customWidth="1"/>
    <col min="13318" max="13318" width="12" style="56" customWidth="1"/>
    <col min="13319" max="13319" width="14" style="56" customWidth="1"/>
    <col min="13320" max="13568" width="8.85546875" style="56"/>
    <col min="13569" max="13569" width="19.85546875" style="56" customWidth="1"/>
    <col min="13570" max="13570" width="26.85546875" style="56" customWidth="1"/>
    <col min="13571" max="13571" width="10.5703125" style="56" customWidth="1"/>
    <col min="13572" max="13572" width="13.85546875" style="56" customWidth="1"/>
    <col min="13573" max="13573" width="3.7109375" style="56" customWidth="1"/>
    <col min="13574" max="13574" width="12" style="56" customWidth="1"/>
    <col min="13575" max="13575" width="14" style="56" customWidth="1"/>
    <col min="13576" max="13824" width="8.85546875" style="56"/>
    <col min="13825" max="13825" width="19.85546875" style="56" customWidth="1"/>
    <col min="13826" max="13826" width="26.85546875" style="56" customWidth="1"/>
    <col min="13827" max="13827" width="10.5703125" style="56" customWidth="1"/>
    <col min="13828" max="13828" width="13.85546875" style="56" customWidth="1"/>
    <col min="13829" max="13829" width="3.7109375" style="56" customWidth="1"/>
    <col min="13830" max="13830" width="12" style="56" customWidth="1"/>
    <col min="13831" max="13831" width="14" style="56" customWidth="1"/>
    <col min="13832" max="14080" width="8.85546875" style="56"/>
    <col min="14081" max="14081" width="19.85546875" style="56" customWidth="1"/>
    <col min="14082" max="14082" width="26.85546875" style="56" customWidth="1"/>
    <col min="14083" max="14083" width="10.5703125" style="56" customWidth="1"/>
    <col min="14084" max="14084" width="13.85546875" style="56" customWidth="1"/>
    <col min="14085" max="14085" width="3.7109375" style="56" customWidth="1"/>
    <col min="14086" max="14086" width="12" style="56" customWidth="1"/>
    <col min="14087" max="14087" width="14" style="56" customWidth="1"/>
    <col min="14088" max="14336" width="8.85546875" style="56"/>
    <col min="14337" max="14337" width="19.85546875" style="56" customWidth="1"/>
    <col min="14338" max="14338" width="26.85546875" style="56" customWidth="1"/>
    <col min="14339" max="14339" width="10.5703125" style="56" customWidth="1"/>
    <col min="14340" max="14340" width="13.85546875" style="56" customWidth="1"/>
    <col min="14341" max="14341" width="3.7109375" style="56" customWidth="1"/>
    <col min="14342" max="14342" width="12" style="56" customWidth="1"/>
    <col min="14343" max="14343" width="14" style="56" customWidth="1"/>
    <col min="14344" max="14592" width="8.85546875" style="56"/>
    <col min="14593" max="14593" width="19.85546875" style="56" customWidth="1"/>
    <col min="14594" max="14594" width="26.85546875" style="56" customWidth="1"/>
    <col min="14595" max="14595" width="10.5703125" style="56" customWidth="1"/>
    <col min="14596" max="14596" width="13.85546875" style="56" customWidth="1"/>
    <col min="14597" max="14597" width="3.7109375" style="56" customWidth="1"/>
    <col min="14598" max="14598" width="12" style="56" customWidth="1"/>
    <col min="14599" max="14599" width="14" style="56" customWidth="1"/>
    <col min="14600" max="14848" width="8.85546875" style="56"/>
    <col min="14849" max="14849" width="19.85546875" style="56" customWidth="1"/>
    <col min="14850" max="14850" width="26.85546875" style="56" customWidth="1"/>
    <col min="14851" max="14851" width="10.5703125" style="56" customWidth="1"/>
    <col min="14852" max="14852" width="13.85546875" style="56" customWidth="1"/>
    <col min="14853" max="14853" width="3.7109375" style="56" customWidth="1"/>
    <col min="14854" max="14854" width="12" style="56" customWidth="1"/>
    <col min="14855" max="14855" width="14" style="56" customWidth="1"/>
    <col min="14856" max="15104" width="8.85546875" style="56"/>
    <col min="15105" max="15105" width="19.85546875" style="56" customWidth="1"/>
    <col min="15106" max="15106" width="26.85546875" style="56" customWidth="1"/>
    <col min="15107" max="15107" width="10.5703125" style="56" customWidth="1"/>
    <col min="15108" max="15108" width="13.85546875" style="56" customWidth="1"/>
    <col min="15109" max="15109" width="3.7109375" style="56" customWidth="1"/>
    <col min="15110" max="15110" width="12" style="56" customWidth="1"/>
    <col min="15111" max="15111" width="14" style="56" customWidth="1"/>
    <col min="15112" max="15360" width="8.85546875" style="56"/>
    <col min="15361" max="15361" width="19.85546875" style="56" customWidth="1"/>
    <col min="15362" max="15362" width="26.85546875" style="56" customWidth="1"/>
    <col min="15363" max="15363" width="10.5703125" style="56" customWidth="1"/>
    <col min="15364" max="15364" width="13.85546875" style="56" customWidth="1"/>
    <col min="15365" max="15365" width="3.7109375" style="56" customWidth="1"/>
    <col min="15366" max="15366" width="12" style="56" customWidth="1"/>
    <col min="15367" max="15367" width="14" style="56" customWidth="1"/>
    <col min="15368" max="15616" width="8.85546875" style="56"/>
    <col min="15617" max="15617" width="19.85546875" style="56" customWidth="1"/>
    <col min="15618" max="15618" width="26.85546875" style="56" customWidth="1"/>
    <col min="15619" max="15619" width="10.5703125" style="56" customWidth="1"/>
    <col min="15620" max="15620" width="13.85546875" style="56" customWidth="1"/>
    <col min="15621" max="15621" width="3.7109375" style="56" customWidth="1"/>
    <col min="15622" max="15622" width="12" style="56" customWidth="1"/>
    <col min="15623" max="15623" width="14" style="56" customWidth="1"/>
    <col min="15624" max="15872" width="8.85546875" style="56"/>
    <col min="15873" max="15873" width="19.85546875" style="56" customWidth="1"/>
    <col min="15874" max="15874" width="26.85546875" style="56" customWidth="1"/>
    <col min="15875" max="15875" width="10.5703125" style="56" customWidth="1"/>
    <col min="15876" max="15876" width="13.85546875" style="56" customWidth="1"/>
    <col min="15877" max="15877" width="3.7109375" style="56" customWidth="1"/>
    <col min="15878" max="15878" width="12" style="56" customWidth="1"/>
    <col min="15879" max="15879" width="14" style="56" customWidth="1"/>
    <col min="15880" max="16128" width="8.85546875" style="56"/>
    <col min="16129" max="16129" width="19.85546875" style="56" customWidth="1"/>
    <col min="16130" max="16130" width="26.85546875" style="56" customWidth="1"/>
    <col min="16131" max="16131" width="10.5703125" style="56" customWidth="1"/>
    <col min="16132" max="16132" width="13.85546875" style="56" customWidth="1"/>
    <col min="16133" max="16133" width="3.7109375" style="56" customWidth="1"/>
    <col min="16134" max="16134" width="12" style="56" customWidth="1"/>
    <col min="16135" max="16135" width="14" style="56" customWidth="1"/>
    <col min="16136" max="16384" width="8.85546875" style="56"/>
  </cols>
  <sheetData>
    <row r="1" spans="1:7" ht="20.100000000000001" customHeight="1">
      <c r="A1" s="295"/>
      <c r="B1" s="295"/>
      <c r="C1" s="295"/>
      <c r="D1" s="295"/>
      <c r="E1" s="295"/>
      <c r="F1" s="295"/>
      <c r="G1" s="295"/>
    </row>
    <row r="2" spans="1:7" ht="20.100000000000001" customHeight="1">
      <c r="A2" s="295"/>
      <c r="B2" s="295"/>
      <c r="C2" s="295"/>
      <c r="D2" s="295"/>
      <c r="E2" s="295"/>
      <c r="F2" s="295"/>
      <c r="G2" s="295"/>
    </row>
    <row r="3" spans="1:7" ht="20.100000000000001" customHeight="1">
      <c r="A3" s="295"/>
      <c r="B3" s="295"/>
      <c r="C3" s="295"/>
      <c r="D3" s="295"/>
      <c r="E3" s="295"/>
      <c r="F3" s="295"/>
      <c r="G3" s="295"/>
    </row>
    <row r="4" spans="1:7" ht="19.5" customHeight="1">
      <c r="A4" s="295"/>
      <c r="B4" s="295"/>
      <c r="C4" s="295"/>
      <c r="D4" s="295"/>
      <c r="E4" s="295"/>
      <c r="F4" s="295"/>
      <c r="G4" s="295"/>
    </row>
    <row r="5" spans="1:7" ht="30.75" customHeight="1">
      <c r="A5" s="57" t="s">
        <v>713</v>
      </c>
      <c r="B5" s="296" t="s">
        <v>898</v>
      </c>
      <c r="C5" s="296"/>
      <c r="D5" s="296"/>
      <c r="E5" s="296"/>
      <c r="F5" s="296"/>
      <c r="G5" s="296"/>
    </row>
    <row r="6" spans="1:7" ht="20.100000000000001" customHeight="1">
      <c r="A6" s="58" t="s">
        <v>714</v>
      </c>
      <c r="B6" s="297" t="s">
        <v>715</v>
      </c>
      <c r="C6" s="297"/>
      <c r="D6" s="297"/>
      <c r="E6" s="297"/>
      <c r="F6" s="297"/>
      <c r="G6" s="297"/>
    </row>
    <row r="7" spans="1:7" ht="20.100000000000001" customHeight="1">
      <c r="A7" s="58" t="s">
        <v>716</v>
      </c>
      <c r="B7" s="298"/>
      <c r="C7" s="298"/>
      <c r="D7" s="298"/>
      <c r="E7" s="298"/>
      <c r="F7" s="298"/>
      <c r="G7" s="298"/>
    </row>
    <row r="8" spans="1:7" ht="34.5" customHeight="1">
      <c r="A8" s="58" t="s">
        <v>717</v>
      </c>
      <c r="B8" s="299" t="s">
        <v>899</v>
      </c>
      <c r="C8" s="299"/>
      <c r="D8" s="299"/>
      <c r="E8" s="299"/>
      <c r="F8" s="299"/>
      <c r="G8" s="299"/>
    </row>
    <row r="9" spans="1:7" ht="20.100000000000001" customHeight="1">
      <c r="A9" s="58" t="s">
        <v>718</v>
      </c>
      <c r="B9" s="297" t="s">
        <v>719</v>
      </c>
      <c r="C9" s="297"/>
      <c r="D9" s="297"/>
      <c r="E9" s="297"/>
      <c r="F9" s="297"/>
      <c r="G9" s="297"/>
    </row>
    <row r="10" spans="1:7" ht="20.100000000000001" customHeight="1">
      <c r="A10" s="59" t="s">
        <v>720</v>
      </c>
      <c r="B10" s="297" t="s">
        <v>721</v>
      </c>
      <c r="C10" s="297"/>
      <c r="D10" s="297"/>
      <c r="E10" s="297"/>
      <c r="F10" s="297"/>
      <c r="G10" s="297"/>
    </row>
    <row r="11" spans="1:7" ht="20.100000000000001" customHeight="1">
      <c r="A11" s="59" t="s">
        <v>722</v>
      </c>
      <c r="B11" s="297" t="s">
        <v>723</v>
      </c>
      <c r="C11" s="297"/>
      <c r="D11" s="297"/>
      <c r="E11" s="297"/>
      <c r="F11" s="297"/>
      <c r="G11" s="297"/>
    </row>
    <row r="12" spans="1:7" ht="24.95" customHeight="1">
      <c r="A12" s="300" t="s">
        <v>724</v>
      </c>
      <c r="B12" s="300"/>
      <c r="C12" s="300"/>
      <c r="D12" s="300"/>
    </row>
    <row r="13" spans="1:7" ht="24.95" customHeight="1" thickBot="1">
      <c r="A13" s="300"/>
      <c r="B13" s="300"/>
      <c r="C13" s="300"/>
      <c r="D13" s="300"/>
    </row>
    <row r="14" spans="1:7" ht="20.100000000000001" customHeight="1" thickBot="1">
      <c r="A14" s="301" t="s">
        <v>725</v>
      </c>
      <c r="B14" s="301"/>
      <c r="C14" s="301"/>
      <c r="D14" s="301"/>
      <c r="F14" s="302" t="s">
        <v>726</v>
      </c>
      <c r="G14" s="303"/>
    </row>
    <row r="15" spans="1:7" ht="15.75" thickBot="1">
      <c r="A15" s="293" t="s">
        <v>727</v>
      </c>
      <c r="B15" s="294"/>
      <c r="C15" s="60" t="s">
        <v>728</v>
      </c>
      <c r="D15" s="61" t="s">
        <v>729</v>
      </c>
      <c r="F15" s="62" t="s">
        <v>730</v>
      </c>
      <c r="G15" s="63" t="s">
        <v>731</v>
      </c>
    </row>
    <row r="16" spans="1:7">
      <c r="A16" s="274" t="s">
        <v>686</v>
      </c>
      <c r="B16" s="275"/>
      <c r="C16" s="64" t="s">
        <v>685</v>
      </c>
      <c r="D16" s="65">
        <v>0.03</v>
      </c>
      <c r="F16" s="66">
        <v>0.03</v>
      </c>
      <c r="G16" s="67">
        <v>5.5E-2</v>
      </c>
    </row>
    <row r="17" spans="1:7">
      <c r="A17" s="286" t="s">
        <v>688</v>
      </c>
      <c r="B17" s="287"/>
      <c r="C17" s="68" t="s">
        <v>687</v>
      </c>
      <c r="D17" s="69">
        <v>4.0000000000000001E-3</v>
      </c>
      <c r="F17" s="70">
        <v>4.0000000000000001E-3</v>
      </c>
      <c r="G17" s="71">
        <v>5.0000000000000001E-3</v>
      </c>
    </row>
    <row r="18" spans="1:7">
      <c r="A18" s="286" t="s">
        <v>690</v>
      </c>
      <c r="B18" s="287"/>
      <c r="C18" s="68" t="s">
        <v>689</v>
      </c>
      <c r="D18" s="69">
        <v>4.0000000000000001E-3</v>
      </c>
      <c r="F18" s="70">
        <v>4.0000000000000001E-3</v>
      </c>
      <c r="G18" s="71">
        <v>5.0000000000000001E-3</v>
      </c>
    </row>
    <row r="19" spans="1:7" ht="15.75" thickBot="1">
      <c r="A19" s="288" t="s">
        <v>692</v>
      </c>
      <c r="B19" s="289"/>
      <c r="C19" s="72" t="s">
        <v>691</v>
      </c>
      <c r="D19" s="73">
        <v>9.7000000000000003E-3</v>
      </c>
      <c r="F19" s="74">
        <v>9.7000000000000003E-3</v>
      </c>
      <c r="G19" s="75">
        <v>1.2699999999999999E-2</v>
      </c>
    </row>
    <row r="20" spans="1:7" ht="16.5" thickBot="1">
      <c r="A20" s="290" t="s">
        <v>732</v>
      </c>
      <c r="B20" s="291"/>
      <c r="C20" s="292"/>
      <c r="D20" s="76">
        <f>SUM(D16:D19)</f>
        <v>4.7700000000000006E-2</v>
      </c>
      <c r="F20" s="285"/>
      <c r="G20" s="285"/>
    </row>
    <row r="21" spans="1:7">
      <c r="A21" s="274" t="s">
        <v>694</v>
      </c>
      <c r="B21" s="275"/>
      <c r="C21" s="64" t="s">
        <v>693</v>
      </c>
      <c r="D21" s="77">
        <v>6.0000000000000001E-3</v>
      </c>
      <c r="F21" s="66">
        <v>5.8999999999999999E-3</v>
      </c>
      <c r="G21" s="67">
        <v>1.3899999999999999E-2</v>
      </c>
    </row>
    <row r="22" spans="1:7" ht="15.75" thickBot="1">
      <c r="A22" s="276" t="s">
        <v>695</v>
      </c>
      <c r="B22" s="277"/>
      <c r="C22" s="78" t="s">
        <v>96</v>
      </c>
      <c r="D22" s="79">
        <v>6.3E-2</v>
      </c>
      <c r="F22" s="80">
        <v>6.1600000000000002E-2</v>
      </c>
      <c r="G22" s="81">
        <v>8.9599999999999999E-2</v>
      </c>
    </row>
    <row r="23" spans="1:7">
      <c r="A23" s="278" t="s">
        <v>733</v>
      </c>
      <c r="B23" s="82" t="s">
        <v>734</v>
      </c>
      <c r="C23" s="279" t="s">
        <v>696</v>
      </c>
      <c r="D23" s="65">
        <v>6.4999999999999997E-3</v>
      </c>
      <c r="F23" s="282" t="s">
        <v>735</v>
      </c>
      <c r="G23" s="283"/>
    </row>
    <row r="24" spans="1:7">
      <c r="A24" s="278"/>
      <c r="B24" s="83" t="s">
        <v>736</v>
      </c>
      <c r="C24" s="280"/>
      <c r="D24" s="69">
        <v>0.03</v>
      </c>
      <c r="F24" s="282"/>
      <c r="G24" s="283"/>
    </row>
    <row r="25" spans="1:7">
      <c r="A25" s="278"/>
      <c r="B25" s="83" t="s">
        <v>737</v>
      </c>
      <c r="C25" s="280"/>
      <c r="D25" s="69">
        <v>0.05</v>
      </c>
      <c r="F25" s="282"/>
      <c r="G25" s="283"/>
    </row>
    <row r="26" spans="1:7" ht="15.75" thickBot="1">
      <c r="A26" s="278"/>
      <c r="B26" s="84" t="s">
        <v>697</v>
      </c>
      <c r="C26" s="281"/>
      <c r="D26" s="85">
        <v>4.4999999999999998E-2</v>
      </c>
      <c r="F26" s="282"/>
      <c r="G26" s="283"/>
    </row>
    <row r="27" spans="1:7" ht="19.899999999999999" customHeight="1" thickBot="1">
      <c r="A27" s="86" t="s">
        <v>738</v>
      </c>
      <c r="B27" s="87"/>
      <c r="C27" s="88"/>
      <c r="D27" s="89">
        <f>SUM(D23:D26)</f>
        <v>0.13150000000000001</v>
      </c>
      <c r="F27" s="282"/>
      <c r="G27" s="283"/>
    </row>
    <row r="28" spans="1:7" ht="6.75" customHeight="1" thickBot="1">
      <c r="A28" s="284"/>
      <c r="B28" s="284"/>
      <c r="C28" s="284"/>
      <c r="D28" s="284"/>
      <c r="F28" s="285"/>
      <c r="G28" s="285"/>
    </row>
    <row r="29" spans="1:7" ht="15.75" thickBot="1">
      <c r="A29" s="269" t="s">
        <v>739</v>
      </c>
      <c r="B29" s="270"/>
      <c r="C29" s="271"/>
      <c r="D29" s="90">
        <f>((1+D20)*(1+D21)*(1+D22)/(1-D27)-1)</f>
        <v>0.29002571168681612</v>
      </c>
      <c r="F29" s="91">
        <v>0.25</v>
      </c>
      <c r="G29" s="92">
        <v>0.3</v>
      </c>
    </row>
    <row r="30" spans="1:7" ht="10.5" customHeight="1">
      <c r="A30" s="93"/>
      <c r="B30" s="93"/>
      <c r="C30" s="93"/>
      <c r="D30" s="94"/>
    </row>
    <row r="31" spans="1:7">
      <c r="A31" s="272" t="s">
        <v>740</v>
      </c>
      <c r="B31" s="272"/>
      <c r="C31" s="272"/>
    </row>
    <row r="32" spans="1:7" ht="20.100000000000001" customHeight="1">
      <c r="A32" s="273" t="s">
        <v>741</v>
      </c>
      <c r="B32" s="273"/>
      <c r="C32" s="273"/>
    </row>
  </sheetData>
  <mergeCells count="28"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29:C29"/>
    <mergeCell ref="A31:C31"/>
    <mergeCell ref="A32:C32"/>
    <mergeCell ref="A21:B21"/>
    <mergeCell ref="A22:B22"/>
    <mergeCell ref="A23:A26"/>
    <mergeCell ref="C23:C26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&amp;N&amp;R&amp;G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 SINTÉTICO</vt:lpstr>
      <vt:lpstr>ORÇAMENTO ANALÍTICO </vt:lpstr>
      <vt:lpstr>COMPOSIÇÃO MOB E DESMOB.</vt:lpstr>
      <vt:lpstr>CRONOGRAMA FÍSICO FINANCEIRO</vt:lpstr>
      <vt:lpstr>COMPOSIÇÃO DO BDI</vt:lpstr>
      <vt:lpstr>'COMPOSIÇÃO DO BDI'!Area_de_impressao</vt:lpstr>
      <vt:lpstr>'COMPOSIÇÃO MOB E DESMOB.'!Area_de_impressao</vt:lpstr>
      <vt:lpstr>'CRONOGRAMA FÍSICO FINANCEIRO'!Area_de_impressao</vt:lpstr>
      <vt:lpstr>'ORÇAMENTO ANALÍTICO '!Area_de_impressao</vt:lpstr>
      <vt:lpstr>'ORÇAMENTO SINTÉTICO'!Area_de_impressao</vt:lpstr>
      <vt:lpstr>'COMPOSIÇÃO MOB E DESMOB.'!Titulos_de_impressao</vt:lpstr>
      <vt:lpstr>'ORÇAMENTO ANALÍTICO '!Titulos_de_impressao</vt:lpstr>
      <vt:lpstr>'ORÇAMENTO SINTÉTICO'!Titulos_de_impressao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2022-09-12T19:56:11Z</dcterms:created>
  <dcterms:modified xsi:type="dcterms:W3CDTF">2022-11-07T14:18:57Z</dcterms:modified>
</cp:coreProperties>
</file>